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60" yWindow="75" windowWidth="15480" windowHeight="11640" activeTab="1"/>
  </bookViews>
  <sheets>
    <sheet name="Sheet1" sheetId="1" r:id="rId1"/>
    <sheet name="description summaries" sheetId="2" r:id="rId2"/>
    <sheet name="sample weights" sheetId="3" r:id="rId3"/>
    <sheet name="short description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<sst xmlns="http://schemas.openxmlformats.org/spreadsheetml/2006/main" count="2165" uniqueCount="469">
  <si>
    <t>grey</t>
  </si>
  <si>
    <t>notes:</t>
  </si>
  <si>
    <t>for flows, add 2 cm of smec+cc per cooling unit</t>
  </si>
  <si>
    <t>mass qtz+cc (smec)</t>
  </si>
  <si>
    <t>qtz+cc vein + dissem cc</t>
  </si>
  <si>
    <t>celad/sap:  irreg large vein</t>
  </si>
  <si>
    <t xml:space="preserve">Summary of Community Samples. </t>
  </si>
  <si>
    <t xml:space="preserve">This concludes sampling of the Leg 129 portion of Site 801.  </t>
  </si>
  <si>
    <t>Alkalibasaltic TOP:</t>
  </si>
  <si>
    <t>(AB) Unit 2:</t>
  </si>
  <si>
    <t>(AB) Unit 1:</t>
  </si>
  <si>
    <t>(AB) Unit 3:</t>
  </si>
  <si>
    <t>(AB) Unit 4</t>
  </si>
  <si>
    <t>(Hydrothermal) Unit 5:</t>
  </si>
  <si>
    <t>(Tholeiitic) Unit 6:</t>
  </si>
  <si>
    <t>801    C</t>
  </si>
  <si>
    <t>COMP</t>
  </si>
  <si>
    <t>16731A</t>
  </si>
  <si>
    <t>5A</t>
  </si>
  <si>
    <t>5J</t>
  </si>
  <si>
    <t>gnbn</t>
  </si>
  <si>
    <t>2A</t>
  </si>
  <si>
    <t>1A</t>
  </si>
  <si>
    <t>9A</t>
  </si>
  <si>
    <t>9B</t>
  </si>
  <si>
    <t>spl wt [g]</t>
  </si>
  <si>
    <t>total</t>
  </si>
  <si>
    <t>pwdr</t>
  </si>
  <si>
    <t>Sample Wt.  [g]</t>
  </si>
  <si>
    <t>ttl spl</t>
  </si>
  <si>
    <t>%</t>
  </si>
  <si>
    <t xml:space="preserve">in </t>
  </si>
  <si>
    <t>comp.</t>
  </si>
  <si>
    <t>min altered/hi Mg</t>
  </si>
  <si>
    <t>smec+cc vein with black-dkgn halo</t>
  </si>
  <si>
    <t>pyrite vein</t>
  </si>
  <si>
    <t>altered: approx 70% but need to add inter pillow</t>
  </si>
  <si>
    <t>IFMs</t>
  </si>
  <si>
    <t>smec+cc</t>
  </si>
  <si>
    <t>smec+BR breccia</t>
  </si>
  <si>
    <t>Division 4</t>
  </si>
  <si>
    <t>cc</t>
  </si>
  <si>
    <t>Flo %</t>
  </si>
  <si>
    <t>IFM%</t>
  </si>
  <si>
    <t>least altered</t>
  </si>
  <si>
    <t>qtz+cc vein + dissem cc  tot 15%</t>
  </si>
  <si>
    <t>from section with pyrite veins</t>
  </si>
  <si>
    <t>white</t>
  </si>
  <si>
    <t>mass qtz+cc (smec) IFM</t>
  </si>
  <si>
    <t>grey-gn</t>
  </si>
  <si>
    <t>smec+BR breccia  IFM</t>
  </si>
  <si>
    <t>smec+cc IFM</t>
  </si>
  <si>
    <t>fresh rock (&lt;2% altered)</t>
  </si>
  <si>
    <t>cc vein +smec+pyr</t>
  </si>
  <si>
    <t>cc+smec+gl+BR+Quench IFM</t>
  </si>
  <si>
    <t>fresh/2%alt</t>
  </si>
  <si>
    <t>min alt w. smec</t>
  </si>
  <si>
    <t>saponite (+cc) vein</t>
  </si>
  <si>
    <t>diss. CC:25%;smec 5%, Si 8% Py. 2</t>
  </si>
  <si>
    <t>thick smectite vein (+cc) w. halo</t>
  </si>
  <si>
    <t>min altered - (oxide vein?)</t>
  </si>
  <si>
    <t>ave alt. W smec. Vein</t>
  </si>
  <si>
    <t>grey-gn/gr</t>
  </si>
  <si>
    <t>smec+cc vein w mixed bn gn dk halo</t>
  </si>
  <si>
    <t>turqoise/celad pocket in basalt</t>
  </si>
  <si>
    <t>qtz/smec matrix breccia</t>
  </si>
  <si>
    <t>smec vein bn(/dkgn?) hal</t>
  </si>
  <si>
    <t>mixed cc+clay vein/bn halo</t>
  </si>
  <si>
    <t>Qu/pillow interior, f.gr. Rel. fresh</t>
  </si>
  <si>
    <t>quenched margin, HC smec matrix</t>
  </si>
  <si>
    <t>fresh basalt</t>
  </si>
  <si>
    <t>gray</t>
  </si>
  <si>
    <t>gey</t>
  </si>
  <si>
    <t>mass celad/smec vein</t>
  </si>
  <si>
    <t>bn/gn vein+bn halo</t>
  </si>
  <si>
    <t>cc60%+smec35%+py5% vein</t>
  </si>
  <si>
    <t>basalt frag. From IFM</t>
  </si>
  <si>
    <t>cc/smec cemented breccia</t>
  </si>
  <si>
    <t>all</t>
  </si>
  <si>
    <t xml:space="preserve">41R1 66-70 </t>
  </si>
  <si>
    <t>43R2 109-113</t>
  </si>
  <si>
    <t xml:space="preserve"> </t>
  </si>
  <si>
    <t>2R3 67-71</t>
  </si>
  <si>
    <t>notes</t>
  </si>
  <si>
    <t>1R4 55-59</t>
  </si>
  <si>
    <t>1R5 46-50</t>
  </si>
  <si>
    <t>2R4 60-64</t>
  </si>
  <si>
    <t>min</t>
  </si>
  <si>
    <t>ave</t>
  </si>
  <si>
    <t>x</t>
  </si>
  <si>
    <t>Unit/Div</t>
  </si>
  <si>
    <t>fresh?</t>
  </si>
  <si>
    <t>pillow breccia</t>
  </si>
  <si>
    <t>IFM-brecc/cc/smec</t>
  </si>
  <si>
    <t>IFM-HC/PM +cc</t>
  </si>
  <si>
    <t>rd/fwn</t>
  </si>
  <si>
    <t>dk gr-bn</t>
  </si>
  <si>
    <t>dk grgn</t>
  </si>
  <si>
    <t>gn</t>
  </si>
  <si>
    <t>dk gn</t>
  </si>
  <si>
    <t>cel/smec</t>
  </si>
  <si>
    <t>ltgn</t>
  </si>
  <si>
    <t>bn/gr</t>
  </si>
  <si>
    <t>&lt;1</t>
  </si>
  <si>
    <t>highly altered IFM: CC,cel, Feox</t>
  </si>
  <si>
    <t>min altered/massive some cc</t>
  </si>
  <si>
    <t>interP HC 70% matrix 30% dkgn alt. Glass, Si</t>
  </si>
  <si>
    <t>cc+cel vein mwith halo</t>
  </si>
  <si>
    <t>cc rich IFM</t>
  </si>
  <si>
    <t>min altered w smec+cc vein</t>
  </si>
  <si>
    <t>missing?</t>
  </si>
  <si>
    <t>VCL/pil.marg.cc+sed?</t>
  </si>
  <si>
    <t xml:space="preserve">clastics) choose from these categories to satisfy relative proportions of primary rock types (following Castillo)  and alteration colors </t>
  </si>
  <si>
    <t>HC dk gn with cc</t>
  </si>
  <si>
    <t>qtz/py vein</t>
  </si>
  <si>
    <t>dk grey</t>
  </si>
  <si>
    <t>dg gn</t>
  </si>
  <si>
    <t>15R1 19.0 23.0</t>
  </si>
  <si>
    <t>lt gn halo</t>
  </si>
  <si>
    <t>tr</t>
  </si>
  <si>
    <t>ave alt</t>
  </si>
  <si>
    <t>lt grey/gn</t>
  </si>
  <si>
    <t>min alt</t>
  </si>
  <si>
    <t>gn/grey</t>
  </si>
  <si>
    <t>lt green/grey 20%</t>
  </si>
  <si>
    <t>80% of flo - ave altered/halo dk gn</t>
  </si>
  <si>
    <t>dk gn/grey</t>
  </si>
  <si>
    <t>all dkgrey - grey altered:</t>
  </si>
  <si>
    <t>n/a</t>
  </si>
  <si>
    <t>5R1 94-97</t>
  </si>
  <si>
    <t>green</t>
  </si>
  <si>
    <t>5R3 53-56</t>
  </si>
  <si>
    <t>5R3 80-81</t>
  </si>
  <si>
    <t>fawn</t>
  </si>
  <si>
    <t>5R3 78-80</t>
  </si>
  <si>
    <t>5R4 21-24</t>
  </si>
  <si>
    <t>6R2 64-68</t>
  </si>
  <si>
    <t>6R3 42-45</t>
  </si>
  <si>
    <t xml:space="preserve">7R4 16-24 </t>
  </si>
  <si>
    <t>8R1 80-84</t>
  </si>
  <si>
    <t>9R3 41-45</t>
  </si>
  <si>
    <t>9R4 0-4</t>
  </si>
  <si>
    <t>10R6 71-78</t>
  </si>
  <si>
    <t>11R3 113-117</t>
  </si>
  <si>
    <t>12R1 48-53</t>
  </si>
  <si>
    <t>12R2 114-117</t>
  </si>
  <si>
    <t>12R2 111-112</t>
  </si>
  <si>
    <t>cc vein</t>
  </si>
  <si>
    <t>37R-1-22-27</t>
  </si>
  <si>
    <t>39R 1 25-27</t>
  </si>
  <si>
    <t>37R-1-36-38</t>
  </si>
  <si>
    <t>41R2 74-79</t>
  </si>
  <si>
    <t>42R2 100-102</t>
  </si>
  <si>
    <t>43R1 61-66</t>
  </si>
  <si>
    <t>43R1 132-135</t>
  </si>
  <si>
    <t>43R3 30-34</t>
  </si>
  <si>
    <t>43R3 75-80</t>
  </si>
  <si>
    <t>43R3 111-114</t>
  </si>
  <si>
    <t>801B</t>
  </si>
  <si>
    <t>801C</t>
  </si>
  <si>
    <t>1R3 104-110</t>
  </si>
  <si>
    <t>IR5 33-35</t>
  </si>
  <si>
    <t>1R5 80-82</t>
  </si>
  <si>
    <t>1R6 81-85</t>
  </si>
  <si>
    <t>2R5 24-28</t>
  </si>
  <si>
    <t>2R5 47-52</t>
  </si>
  <si>
    <t>4R1 72-77</t>
  </si>
  <si>
    <t>4R1 86-89</t>
  </si>
  <si>
    <t xml:space="preserve">5R1 20-25 </t>
  </si>
  <si>
    <t>5R2 50-54</t>
  </si>
  <si>
    <t>7R3 43-48</t>
  </si>
  <si>
    <t>7R4 121-126</t>
  </si>
  <si>
    <t>11R1 17-21</t>
  </si>
  <si>
    <t>11R1 87-91</t>
  </si>
  <si>
    <t>11R2  145-158</t>
  </si>
  <si>
    <t>12R1 10-16</t>
  </si>
  <si>
    <t>12R1 29-33</t>
  </si>
  <si>
    <t>10R2 72-77</t>
  </si>
  <si>
    <t>7R1 126-128</t>
  </si>
  <si>
    <t xml:space="preserve">5R5 93-96 </t>
  </si>
  <si>
    <t>site</t>
  </si>
  <si>
    <t>core/sec/int</t>
  </si>
  <si>
    <t>Alteration Type</t>
  </si>
  <si>
    <t>Color</t>
  </si>
  <si>
    <t>% veins</t>
  </si>
  <si>
    <t>NOTES</t>
  </si>
  <si>
    <t>sediment/chert</t>
  </si>
  <si>
    <t>chert</t>
  </si>
  <si>
    <t>There is some uncertainty here because of the near-absence of completely recovered pillow margins with adhering hyaloclastite.</t>
  </si>
  <si>
    <t>Site</t>
  </si>
  <si>
    <t>H</t>
  </si>
  <si>
    <t>C</t>
  </si>
  <si>
    <t>Sct</t>
  </si>
  <si>
    <t>Top</t>
  </si>
  <si>
    <t>Bot</t>
  </si>
  <si>
    <t>thick smectite vein (+cc)</t>
  </si>
  <si>
    <t>IFM</t>
  </si>
  <si>
    <t>cc+smec IFM</t>
  </si>
  <si>
    <t>ave alt + cc</t>
  </si>
  <si>
    <t>ave alt cc vein</t>
  </si>
  <si>
    <t>no description/no spl?</t>
  </si>
  <si>
    <t>Number</t>
  </si>
  <si>
    <t>ID</t>
  </si>
  <si>
    <t>B</t>
  </si>
  <si>
    <t>R</t>
  </si>
  <si>
    <t>19R2 24-27</t>
  </si>
  <si>
    <t>21R2 69-71</t>
  </si>
  <si>
    <t>21R2 86-89</t>
  </si>
  <si>
    <t>21R2 115-117</t>
  </si>
  <si>
    <t>22R3 7-14</t>
  </si>
  <si>
    <t>23R3 80-84</t>
  </si>
  <si>
    <t>24R1 46-49</t>
  </si>
  <si>
    <t>24R2 116-120</t>
  </si>
  <si>
    <t>25R1 10-13</t>
  </si>
  <si>
    <t>26R1 7-14</t>
  </si>
  <si>
    <t>27R2 100-102</t>
  </si>
  <si>
    <t>27R3 66-69</t>
  </si>
  <si>
    <t>28R1 110-114</t>
  </si>
  <si>
    <t>28R2 100-104</t>
  </si>
  <si>
    <t>30R1 3-7</t>
  </si>
  <si>
    <t>30R1 111-114</t>
  </si>
  <si>
    <t>30R5 39-42</t>
  </si>
  <si>
    <t>30R5 125-130</t>
  </si>
  <si>
    <t>31R 4 43-45</t>
  </si>
  <si>
    <t>31R7 7-10</t>
  </si>
  <si>
    <t>32R1 121-127</t>
  </si>
  <si>
    <t>34R1 75-78</t>
  </si>
  <si>
    <t>34R1 93-96</t>
  </si>
  <si>
    <t>34R2 36-40</t>
  </si>
  <si>
    <t>35R3 100-104</t>
  </si>
  <si>
    <t>36R3 87-90</t>
  </si>
  <si>
    <t>37R2 63-67</t>
  </si>
  <si>
    <t>37R4 106-110</t>
  </si>
  <si>
    <t>37R5 112-114</t>
  </si>
  <si>
    <t>38R1 22-27</t>
  </si>
  <si>
    <t>38R3 53-59</t>
  </si>
  <si>
    <t>39R1 14-17</t>
  </si>
  <si>
    <t>40R1 24-27</t>
  </si>
  <si>
    <t>42R2 34-38</t>
  </si>
  <si>
    <t>43R1 13-15</t>
  </si>
  <si>
    <t>43R2 101-104</t>
  </si>
  <si>
    <t>43R3 50-55</t>
  </si>
  <si>
    <t>44R 1 115-118</t>
  </si>
  <si>
    <t>44R3 23-26</t>
  </si>
  <si>
    <t>46R2 48-52</t>
  </si>
  <si>
    <t>49M1 61-64</t>
  </si>
  <si>
    <t>50M1 29-32</t>
  </si>
  <si>
    <t>52M1 47-49</t>
  </si>
  <si>
    <t>6.7 cc+ 10% br.vein</t>
  </si>
  <si>
    <t>coarse grained/shear-like veins</t>
  </si>
  <si>
    <t>cc vein-rich</t>
  </si>
  <si>
    <t>16% cc</t>
  </si>
  <si>
    <t>hydrothermal</t>
  </si>
  <si>
    <t>fine grained</t>
  </si>
  <si>
    <t>margin and interP clastics</t>
  </si>
  <si>
    <t>margin and minor interP clastics</t>
  </si>
  <si>
    <t>with cc</t>
  </si>
  <si>
    <t xml:space="preserve">5R5 113-116 </t>
  </si>
  <si>
    <t>1/3 IFM (smec+CC)</t>
  </si>
  <si>
    <t>1/3 IFM (palg/smec+CC)</t>
  </si>
  <si>
    <t>IFM-quenched margin</t>
  </si>
  <si>
    <t>IFM-cc breccia</t>
  </si>
  <si>
    <t>FR</t>
  </si>
  <si>
    <t>ALT</t>
  </si>
  <si>
    <t>V</t>
  </si>
  <si>
    <t>HALO</t>
  </si>
  <si>
    <t>HT</t>
  </si>
  <si>
    <t>BRECC</t>
  </si>
  <si>
    <t>FR=</t>
  </si>
  <si>
    <t>Minimally altered</t>
  </si>
  <si>
    <t>IFM=</t>
  </si>
  <si>
    <t>Inter flow or pillow material</t>
  </si>
  <si>
    <t>V=</t>
  </si>
  <si>
    <t>Vein</t>
  </si>
  <si>
    <t>Halo=</t>
  </si>
  <si>
    <t>halo</t>
  </si>
  <si>
    <t>IFM-sed</t>
  </si>
  <si>
    <t>1R5 33-35</t>
  </si>
  <si>
    <t>description</t>
  </si>
  <si>
    <t>IFM SED?/UMBER?</t>
  </si>
  <si>
    <t>QTZ</t>
  </si>
  <si>
    <t>ALL</t>
  </si>
  <si>
    <t>BROWN chert</t>
  </si>
  <si>
    <t>med/coarse grained altered</t>
  </si>
  <si>
    <t>mostly cc</t>
  </si>
  <si>
    <t>q. marg. + mixed vein/IFM</t>
  </si>
  <si>
    <t xml:space="preserve"> x</t>
  </si>
  <si>
    <t>pillow margin and IFM</t>
  </si>
  <si>
    <t>min altered/hi Ba</t>
  </si>
  <si>
    <t>gr-gn halo</t>
  </si>
  <si>
    <t>composite diffuse vein w. halo</t>
  </si>
  <si>
    <t>min altered, with basalt inclus. (5%)</t>
  </si>
  <si>
    <t>bn/gn</t>
  </si>
  <si>
    <t>chert-like sed.  Clay/celad/cc</t>
  </si>
  <si>
    <t>FLO: 40% min 60% ave alt.</t>
  </si>
  <si>
    <t>gr/gn</t>
  </si>
  <si>
    <t>rd</t>
  </si>
  <si>
    <t>lt gr</t>
  </si>
  <si>
    <t>bn rd</t>
  </si>
  <si>
    <t>bn</t>
  </si>
  <si>
    <t>grbn</t>
  </si>
  <si>
    <t>dkgr</t>
  </si>
  <si>
    <t>gr/yel</t>
  </si>
  <si>
    <t>rd/bn</t>
  </si>
  <si>
    <t>19/20-26/27</t>
  </si>
  <si>
    <t>27+28</t>
  </si>
  <si>
    <t>720-740m</t>
  </si>
  <si>
    <t>fresh: approx. 40%</t>
  </si>
  <si>
    <t xml:space="preserve">altered: 60%  </t>
  </si>
  <si>
    <t>mass smec including quench</t>
  </si>
  <si>
    <t>cc+smec+gl+BR+Quench</t>
  </si>
  <si>
    <t>IFM's:  Use last two in equal proportions</t>
  </si>
  <si>
    <t xml:space="preserve">Division 5 </t>
  </si>
  <si>
    <t>28/29R-32R2</t>
  </si>
  <si>
    <t>736-765m</t>
  </si>
  <si>
    <t>fresh</t>
  </si>
  <si>
    <t>average altered</t>
  </si>
  <si>
    <t>dissem. CC</t>
  </si>
  <si>
    <t>saponite</t>
  </si>
  <si>
    <t>smec</t>
  </si>
  <si>
    <t>altered (=40% OF FLO:)</t>
  </si>
  <si>
    <t>Division 6</t>
  </si>
  <si>
    <t>IFM's</t>
  </si>
  <si>
    <t>fresh (40%)</t>
  </si>
  <si>
    <t>ave. altered (60%)</t>
  </si>
  <si>
    <t>oxide vein</t>
  </si>
  <si>
    <t>cel.vein/cc/mixed halo</t>
  </si>
  <si>
    <t>mixed bn gn dk halo</t>
  </si>
  <si>
    <t>turqoise/celad</t>
  </si>
  <si>
    <t>Division 7:</t>
  </si>
  <si>
    <t>32-2-36-4</t>
  </si>
  <si>
    <t>774-811m</t>
  </si>
  <si>
    <t>cc breccia</t>
  </si>
  <si>
    <t>Qu/pillow interior</t>
  </si>
  <si>
    <t>ccvein</t>
  </si>
  <si>
    <t>smec vein dkgn hal</t>
  </si>
  <si>
    <t>mixed cc+clay vein</t>
  </si>
  <si>
    <t>Div, 8/9</t>
  </si>
  <si>
    <t>36-4-41</t>
  </si>
  <si>
    <t>810-850m</t>
  </si>
  <si>
    <t>bn dk gn halo</t>
  </si>
  <si>
    <t>quench/inside PM</t>
  </si>
  <si>
    <t>cc+bn halo</t>
  </si>
  <si>
    <t>cc+smec vein</t>
  </si>
  <si>
    <t>bn/gn vein+halo</t>
  </si>
  <si>
    <t>celad</t>
  </si>
  <si>
    <t>ave. altered (60% (add pm/hc)</t>
  </si>
  <si>
    <t>10R4 109-112</t>
  </si>
  <si>
    <t>ave alt. With cc vein</t>
  </si>
  <si>
    <t>VCL/pil.marg.</t>
  </si>
  <si>
    <t>reddish</t>
  </si>
  <si>
    <t>with cc vein</t>
  </si>
  <si>
    <t>6R3 15-17</t>
  </si>
  <si>
    <t>hydroth.</t>
  </si>
  <si>
    <t>with vein</t>
  </si>
  <si>
    <t>min altered w celad. Vein</t>
  </si>
  <si>
    <t>min altered with vesicles</t>
  </si>
  <si>
    <t>with thick cc vein</t>
  </si>
  <si>
    <t>min altered</t>
  </si>
  <si>
    <t>Include. /Vein min altered</t>
  </si>
  <si>
    <t>all samples above were chosen that about 40% of the rock  is included in "min altered flow" and 60% Average altered flow (not including</t>
  </si>
  <si>
    <t>(following Alt).  Barring other evidence from logs, use clastic rocks as found in drilled section.</t>
  </si>
  <si>
    <t>Depth</t>
  </si>
  <si>
    <t>Vol</t>
  </si>
  <si>
    <t>Piece</t>
  </si>
  <si>
    <t>Code</t>
  </si>
  <si>
    <t>Request                     Comments</t>
  </si>
  <si>
    <t>Sample</t>
  </si>
  <si>
    <t>(cm)</t>
  </si>
  <si>
    <t>(mbsf)</t>
  </si>
  <si>
    <t>14R1  86.0  88.0</t>
  </si>
  <si>
    <t>Division 3</t>
  </si>
  <si>
    <t>fresh: 30%</t>
  </si>
  <si>
    <t>quenched margin 5cm inside</t>
  </si>
  <si>
    <t>5D</t>
  </si>
  <si>
    <t>2B</t>
  </si>
  <si>
    <t>1B</t>
  </si>
  <si>
    <t>all samples above were chosen so that about 40% of the rock  is included in "min altered flow" and 60% Average altered flow (not including</t>
  </si>
  <si>
    <t>2C</t>
  </si>
  <si>
    <t>2E</t>
  </si>
  <si>
    <t>1E</t>
  </si>
  <si>
    <t>7B</t>
  </si>
  <si>
    <t>1J</t>
  </si>
  <si>
    <t>1C</t>
  </si>
  <si>
    <t>2G</t>
  </si>
  <si>
    <t>2H</t>
  </si>
  <si>
    <t>1F</t>
  </si>
  <si>
    <t>3G</t>
  </si>
  <si>
    <t>10A</t>
  </si>
  <si>
    <t>7A</t>
  </si>
  <si>
    <t>5B</t>
  </si>
  <si>
    <t>2D</t>
  </si>
  <si>
    <t>6C</t>
  </si>
  <si>
    <t>1D</t>
  </si>
  <si>
    <t>1H</t>
  </si>
  <si>
    <t>1K</t>
  </si>
  <si>
    <t>6B</t>
  </si>
  <si>
    <t>3A</t>
  </si>
  <si>
    <t>6A</t>
  </si>
  <si>
    <t>M</t>
  </si>
  <si>
    <t>3C</t>
  </si>
  <si>
    <t>Powder</t>
  </si>
  <si>
    <t>Leg</t>
  </si>
  <si>
    <t>Core</t>
  </si>
  <si>
    <t>Split 2</t>
  </si>
  <si>
    <t>Split 3</t>
  </si>
  <si>
    <t>(g)</t>
  </si>
  <si>
    <t>Archive</t>
  </si>
  <si>
    <t>TSB</t>
  </si>
  <si>
    <t>Powder 2</t>
  </si>
  <si>
    <t>Split</t>
  </si>
  <si>
    <t>Total</t>
  </si>
  <si>
    <t>14R2 55.0  59.0</t>
  </si>
  <si>
    <t>14R2 117.0 120.0</t>
  </si>
  <si>
    <t>15R1 57.0 61.0</t>
  </si>
  <si>
    <t>15R5 31.0 33.0</t>
  </si>
  <si>
    <t>15R5 66.0 67.0</t>
  </si>
  <si>
    <t>15R7  31.0 34.0</t>
  </si>
  <si>
    <t>15R7  96.0-99.0</t>
  </si>
  <si>
    <t>16R2 27.0-31.0</t>
  </si>
  <si>
    <t>16R2 82.0-86.0</t>
  </si>
  <si>
    <t>16R3 21.0-25.0</t>
  </si>
  <si>
    <t>16R5 62.0-65.0</t>
  </si>
  <si>
    <t>17R4 15.0-18.0</t>
  </si>
  <si>
    <t>17R4 79.0-82.0</t>
  </si>
  <si>
    <t>18R1 64.0-69.0</t>
  </si>
  <si>
    <t>15R2 117.0-120.0</t>
  </si>
  <si>
    <t>1/3 of IFM (CC+Fechert+BR)</t>
  </si>
  <si>
    <t>20% of FLO/fresh</t>
  </si>
  <si>
    <t>IFM- chert; 10% of IFM</t>
  </si>
  <si>
    <t>IFM green-gran infill; 40% of IFM</t>
  </si>
  <si>
    <t>IFM:  repl sedim.; 40% of IFM</t>
  </si>
  <si>
    <t>3%cc veins; 1.5 qtz; 0.7 % smec</t>
  </si>
  <si>
    <t>in grey: 50% ave altered+ 50% min altered</t>
  </si>
  <si>
    <t>dark green</t>
  </si>
  <si>
    <t>light green</t>
  </si>
  <si>
    <t>Core 14-16R5:  Grey and Green alteration (65:35)</t>
  </si>
  <si>
    <t>grey:</t>
  </si>
  <si>
    <t>dk green: 15%</t>
  </si>
  <si>
    <t>grey: 65%</t>
  </si>
  <si>
    <t>IFM's:</t>
  </si>
  <si>
    <t>following 3 make up 1/3 ea of ltgreen</t>
  </si>
  <si>
    <t>Leg 185 samples:</t>
  </si>
  <si>
    <t>20% fine grained, 80% highly altered coarse grained</t>
  </si>
  <si>
    <t>lapillistone?</t>
  </si>
  <si>
    <t>cc vein + Dk halo</t>
  </si>
  <si>
    <t>Sample numbers</t>
  </si>
  <si>
    <t>Description of rock</t>
  </si>
  <si>
    <t>depth</t>
  </si>
  <si>
    <t>39R 1 - 7</t>
  </si>
  <si>
    <t>40R-1 46-51</t>
  </si>
  <si>
    <t>brown</t>
  </si>
  <si>
    <t xml:space="preserve">41 R1 26-31 </t>
  </si>
  <si>
    <t>Notes</t>
  </si>
  <si>
    <t xml:space="preserve">depth: adjusted so samples spread evenly through the entire cored interval. </t>
  </si>
  <si>
    <t xml:space="preserve">Alteration type:  Generally three groups, definitions are relative.  We chose minimum altered, average altered and highly altered/IFM by looking at </t>
  </si>
  <si>
    <t>each section separately.  (that is fresh in one section may as well be altered the same as an "average altered" in a different section).</t>
  </si>
  <si>
    <t xml:space="preserve">For each section we noted also the fractions of core that each group and/or sample appeared to be representative for, with respect to </t>
  </si>
  <si>
    <t xml:space="preserve">fresh/min alt or ave altered, and with respect to particular samples.   Initially we had more samples per section, that were all balanced with respect </t>
  </si>
  <si>
    <t>to their relative contributions, and later we chose fewer samples that had to be balanced individually.</t>
  </si>
  <si>
    <t>FLO%/IFM%:  here is an attempt to distinguish basalt material from interstitial breccia material.  This is only a guide to visualize the type of</t>
  </si>
  <si>
    <t>IFM, but estimates are not consistent nor accurate.</t>
  </si>
  <si>
    <t xml:space="preserve">%veins:  We separate out only cc, qtz and smec, "all" is at times slightly higher because of occurrence of other types (e.g. pyrite).  There are </t>
  </si>
  <si>
    <t xml:space="preserve">some inconsistencies in assigning actual vein material or breccia/clastic infills.  </t>
  </si>
  <si>
    <t>Notes give a summary of the type of rock, the sampling intention and some details of the descriptions</t>
  </si>
  <si>
    <t xml:space="preserve">Volume Fractions: These are the volume proportions, as they were determined by visually integrating the core before sampling.  Final proportions will </t>
  </si>
  <si>
    <t xml:space="preserve">consider (a) the length interval sampled (b) gross differences arising from average vein mineral abundances in actual samples vs. overall core.  At </t>
  </si>
  <si>
    <t xml:space="preserve">this stage, FLO abundances do not include any pillow margin material which will have to be added from suitable HC/IFM samples.  For this, we will take </t>
  </si>
  <si>
    <t>average abundances of clay+cc for a given margin and estimate the numbers of margins for a given cored interval and add this total to the flows.  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</si>
</sst>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color indexed="10"/>
      <name val="Geneva"/>
      <family val="0"/>
    </font>
    <font>
      <sz val="9"/>
      <color indexed="8"/>
      <name val="Geneva"/>
      <family val="0"/>
    </font>
    <font>
      <sz val="9"/>
      <color indexed="57"/>
      <name val="Geneva"/>
      <family val="0"/>
    </font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.25"/>
      <name val="Arial"/>
      <family val="0"/>
    </font>
    <font>
      <sz val="10.25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0" fillId="0" borderId="4" xfId="0" applyNumberFormat="1" applyBorder="1" applyAlignment="1">
      <alignment/>
    </xf>
    <xf numFmtId="0" fontId="5" fillId="0" borderId="0" xfId="0" applyFont="1" applyBorder="1" applyAlignment="1">
      <alignment/>
    </xf>
    <xf numFmtId="0" fontId="4" fillId="0" borderId="4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Alignment="1">
      <alignment/>
    </xf>
    <xf numFmtId="0" fontId="5" fillId="0" borderId="7" xfId="0" applyFont="1" applyBorder="1" applyAlignment="1">
      <alignment/>
    </xf>
    <xf numFmtId="0" fontId="4" fillId="0" borderId="5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5" fillId="0" borderId="4" xfId="0" applyFont="1" applyBorder="1" applyAlignment="1">
      <alignment/>
    </xf>
    <xf numFmtId="2" fontId="5" fillId="0" borderId="6" xfId="0" applyNumberFormat="1" applyFont="1" applyBorder="1" applyAlignment="1">
      <alignment/>
    </xf>
    <xf numFmtId="0" fontId="5" fillId="0" borderId="2" xfId="0" applyFont="1" applyBorder="1" applyAlignment="1">
      <alignment/>
    </xf>
    <xf numFmtId="0" fontId="5" fillId="0" borderId="8" xfId="0" applyFont="1" applyBorder="1" applyAlignment="1">
      <alignment/>
    </xf>
    <xf numFmtId="2" fontId="5" fillId="0" borderId="8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3" xfId="0" applyFont="1" applyBorder="1" applyAlignment="1">
      <alignment horizontal="left"/>
    </xf>
    <xf numFmtId="164" fontId="5" fillId="0" borderId="3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/>
    </xf>
    <xf numFmtId="164" fontId="5" fillId="0" borderId="2" xfId="0" applyNumberFormat="1" applyFont="1" applyBorder="1" applyAlignment="1">
      <alignment/>
    </xf>
    <xf numFmtId="164" fontId="5" fillId="0" borderId="3" xfId="0" applyNumberFormat="1" applyFont="1" applyBorder="1" applyAlignment="1">
      <alignment/>
    </xf>
    <xf numFmtId="0" fontId="5" fillId="0" borderId="5" xfId="0" applyFont="1" applyBorder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5" fillId="0" borderId="1" xfId="0" applyFont="1" applyBorder="1" applyAlignment="1">
      <alignment/>
    </xf>
    <xf numFmtId="164" fontId="5" fillId="0" borderId="5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11" xfId="0" applyFont="1" applyBorder="1" applyAlignment="1">
      <alignment/>
    </xf>
    <xf numFmtId="2" fontId="5" fillId="0" borderId="3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9" fontId="5" fillId="0" borderId="6" xfId="0" applyNumberFormat="1" applyFont="1" applyBorder="1" applyAlignment="1">
      <alignment/>
    </xf>
    <xf numFmtId="9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64" fontId="5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5"/>
          <c:w val="0.8795"/>
          <c:h val="0.9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'[1]list'!$V$4:$V$121</c:f>
              <c:numCache>
                <c:ptCount val="118"/>
                <c:pt idx="0">
                  <c:v>7.21</c:v>
                </c:pt>
                <c:pt idx="1">
                  <c:v>6.11</c:v>
                </c:pt>
                <c:pt idx="2">
                  <c:v>4.39</c:v>
                </c:pt>
                <c:pt idx="3">
                  <c:v>4.3</c:v>
                </c:pt>
                <c:pt idx="4">
                  <c:v>17.45</c:v>
                </c:pt>
                <c:pt idx="5">
                  <c:v>13.74</c:v>
                </c:pt>
                <c:pt idx="6">
                  <c:v>18.560000000000002</c:v>
                </c:pt>
                <c:pt idx="7">
                  <c:v>23.15</c:v>
                </c:pt>
                <c:pt idx="8">
                  <c:v>4.88</c:v>
                </c:pt>
                <c:pt idx="9">
                  <c:v>30.36</c:v>
                </c:pt>
                <c:pt idx="10">
                  <c:v>14.01</c:v>
                </c:pt>
                <c:pt idx="11">
                  <c:v>14.1</c:v>
                </c:pt>
                <c:pt idx="12">
                  <c:v>6.74</c:v>
                </c:pt>
                <c:pt idx="13">
                  <c:v>20.93</c:v>
                </c:pt>
                <c:pt idx="14">
                  <c:v>21.89</c:v>
                </c:pt>
                <c:pt idx="15">
                  <c:v>18.490000000000002</c:v>
                </c:pt>
                <c:pt idx="16">
                  <c:v>25.58</c:v>
                </c:pt>
                <c:pt idx="17">
                  <c:v>15.68</c:v>
                </c:pt>
                <c:pt idx="18">
                  <c:v>15.37</c:v>
                </c:pt>
                <c:pt idx="19">
                  <c:v>9.600000000000001</c:v>
                </c:pt>
                <c:pt idx="20">
                  <c:v>20.85</c:v>
                </c:pt>
                <c:pt idx="21">
                  <c:v>6.4</c:v>
                </c:pt>
                <c:pt idx="22">
                  <c:v>23.44</c:v>
                </c:pt>
                <c:pt idx="23">
                  <c:v>15.45</c:v>
                </c:pt>
                <c:pt idx="24">
                  <c:v>22.78</c:v>
                </c:pt>
                <c:pt idx="25">
                  <c:v>19.189999999999998</c:v>
                </c:pt>
                <c:pt idx="26">
                  <c:v>8.75</c:v>
                </c:pt>
                <c:pt idx="27">
                  <c:v>34.3</c:v>
                </c:pt>
                <c:pt idx="28">
                  <c:v>12.95</c:v>
                </c:pt>
                <c:pt idx="29">
                  <c:v>17.439999999999998</c:v>
                </c:pt>
                <c:pt idx="30">
                  <c:v>13.12</c:v>
                </c:pt>
                <c:pt idx="31">
                  <c:v>20.01</c:v>
                </c:pt>
                <c:pt idx="32">
                  <c:v>13.59</c:v>
                </c:pt>
                <c:pt idx="33">
                  <c:v>17.86</c:v>
                </c:pt>
                <c:pt idx="34">
                  <c:v>19.060000000000002</c:v>
                </c:pt>
                <c:pt idx="35">
                  <c:v>30.09</c:v>
                </c:pt>
                <c:pt idx="36">
                  <c:v>10.04</c:v>
                </c:pt>
                <c:pt idx="37">
                  <c:v>8.97</c:v>
                </c:pt>
                <c:pt idx="38">
                  <c:v>11.61</c:v>
                </c:pt>
                <c:pt idx="39">
                  <c:v>5.96</c:v>
                </c:pt>
                <c:pt idx="40">
                  <c:v>24.93</c:v>
                </c:pt>
                <c:pt idx="41">
                  <c:v>15.61</c:v>
                </c:pt>
                <c:pt idx="42">
                  <c:v>16.15</c:v>
                </c:pt>
                <c:pt idx="43">
                  <c:v>20.63</c:v>
                </c:pt>
                <c:pt idx="44">
                  <c:v>15.27</c:v>
                </c:pt>
                <c:pt idx="45">
                  <c:v>20.34</c:v>
                </c:pt>
                <c:pt idx="46">
                  <c:v>0</c:v>
                </c:pt>
                <c:pt idx="47">
                  <c:v>20.27</c:v>
                </c:pt>
                <c:pt idx="48">
                  <c:v>14.989999999999998</c:v>
                </c:pt>
                <c:pt idx="49">
                  <c:v>19.259999999999998</c:v>
                </c:pt>
                <c:pt idx="50">
                  <c:v>14.559999999999999</c:v>
                </c:pt>
                <c:pt idx="51">
                  <c:v>13.42</c:v>
                </c:pt>
                <c:pt idx="52">
                  <c:v>14.66</c:v>
                </c:pt>
                <c:pt idx="53">
                  <c:v>7.46</c:v>
                </c:pt>
                <c:pt idx="54">
                  <c:v>10.7</c:v>
                </c:pt>
                <c:pt idx="55">
                  <c:v>8.399999999999999</c:v>
                </c:pt>
                <c:pt idx="56">
                  <c:v>18.259999999999998</c:v>
                </c:pt>
                <c:pt idx="57">
                  <c:v>13.01</c:v>
                </c:pt>
                <c:pt idx="58">
                  <c:v>12.16</c:v>
                </c:pt>
                <c:pt idx="59">
                  <c:v>14.030000000000001</c:v>
                </c:pt>
                <c:pt idx="60">
                  <c:v>12.73</c:v>
                </c:pt>
                <c:pt idx="61">
                  <c:v>10.76</c:v>
                </c:pt>
                <c:pt idx="62">
                  <c:v>15.43</c:v>
                </c:pt>
                <c:pt idx="63">
                  <c:v>8.81</c:v>
                </c:pt>
                <c:pt idx="64">
                  <c:v>7.65</c:v>
                </c:pt>
                <c:pt idx="65">
                  <c:v>10.76</c:v>
                </c:pt>
                <c:pt idx="66">
                  <c:v>7.4</c:v>
                </c:pt>
                <c:pt idx="67">
                  <c:v>6.5</c:v>
                </c:pt>
                <c:pt idx="68">
                  <c:v>9.33</c:v>
                </c:pt>
                <c:pt idx="69">
                  <c:v>10.84</c:v>
                </c:pt>
                <c:pt idx="70">
                  <c:v>6.63</c:v>
                </c:pt>
                <c:pt idx="71">
                  <c:v>7.1</c:v>
                </c:pt>
                <c:pt idx="72">
                  <c:v>10.11</c:v>
                </c:pt>
                <c:pt idx="73">
                  <c:v>12.44</c:v>
                </c:pt>
                <c:pt idx="74">
                  <c:v>14.93</c:v>
                </c:pt>
                <c:pt idx="75">
                  <c:v>35.46</c:v>
                </c:pt>
                <c:pt idx="76">
                  <c:v>10.1</c:v>
                </c:pt>
                <c:pt idx="77">
                  <c:v>18.9</c:v>
                </c:pt>
                <c:pt idx="78">
                  <c:v>10.3</c:v>
                </c:pt>
                <c:pt idx="79">
                  <c:v>27.1</c:v>
                </c:pt>
                <c:pt idx="80">
                  <c:v>24.88</c:v>
                </c:pt>
                <c:pt idx="81">
                  <c:v>26.66</c:v>
                </c:pt>
                <c:pt idx="82">
                  <c:v>19.3</c:v>
                </c:pt>
                <c:pt idx="83">
                  <c:v>12.57</c:v>
                </c:pt>
                <c:pt idx="84">
                  <c:v>23.17</c:v>
                </c:pt>
                <c:pt idx="85">
                  <c:v>9.5</c:v>
                </c:pt>
                <c:pt idx="86">
                  <c:v>13.2</c:v>
                </c:pt>
                <c:pt idx="87">
                  <c:v>11.2</c:v>
                </c:pt>
                <c:pt idx="88">
                  <c:v>19.299999999999997</c:v>
                </c:pt>
                <c:pt idx="89">
                  <c:v>28.42</c:v>
                </c:pt>
                <c:pt idx="90">
                  <c:v>17.9</c:v>
                </c:pt>
                <c:pt idx="91">
                  <c:v>21.04</c:v>
                </c:pt>
                <c:pt idx="92">
                  <c:v>0</c:v>
                </c:pt>
                <c:pt idx="93">
                  <c:v>12.91</c:v>
                </c:pt>
                <c:pt idx="94">
                  <c:v>18.65</c:v>
                </c:pt>
                <c:pt idx="95">
                  <c:v>39.519999999999996</c:v>
                </c:pt>
                <c:pt idx="96">
                  <c:v>19.46</c:v>
                </c:pt>
                <c:pt idx="97">
                  <c:v>18.95</c:v>
                </c:pt>
                <c:pt idx="98">
                  <c:v>7.81</c:v>
                </c:pt>
                <c:pt idx="99">
                  <c:v>21.48</c:v>
                </c:pt>
                <c:pt idx="100">
                  <c:v>19.9</c:v>
                </c:pt>
                <c:pt idx="101">
                  <c:v>19.6</c:v>
                </c:pt>
                <c:pt idx="102">
                  <c:v>19.25</c:v>
                </c:pt>
                <c:pt idx="103">
                  <c:v>12.6</c:v>
                </c:pt>
                <c:pt idx="104">
                  <c:v>26.770000000000003</c:v>
                </c:pt>
                <c:pt idx="105">
                  <c:v>30.67</c:v>
                </c:pt>
                <c:pt idx="106">
                  <c:v>0</c:v>
                </c:pt>
                <c:pt idx="107">
                  <c:v>22.6</c:v>
                </c:pt>
                <c:pt idx="108">
                  <c:v>21.990000000000002</c:v>
                </c:pt>
                <c:pt idx="109">
                  <c:v>10.14</c:v>
                </c:pt>
                <c:pt idx="110">
                  <c:v>18.73</c:v>
                </c:pt>
                <c:pt idx="111">
                  <c:v>10.8</c:v>
                </c:pt>
                <c:pt idx="112">
                  <c:v>23.58</c:v>
                </c:pt>
                <c:pt idx="113">
                  <c:v>14.5</c:v>
                </c:pt>
                <c:pt idx="114">
                  <c:v>18.25</c:v>
                </c:pt>
                <c:pt idx="115">
                  <c:v>16.07</c:v>
                </c:pt>
                <c:pt idx="116">
                  <c:v>10.9</c:v>
                </c:pt>
                <c:pt idx="117">
                  <c:v>15.2</c:v>
                </c:pt>
              </c:numCache>
            </c:numRef>
          </c:xVal>
          <c:yVal>
            <c:numRef>
              <c:f>'[1]list'!$I$4:$I$121</c:f>
              <c:numCache>
                <c:ptCount val="118"/>
                <c:pt idx="0">
                  <c:v>461.72</c:v>
                </c:pt>
                <c:pt idx="1">
                  <c:v>461.86</c:v>
                </c:pt>
                <c:pt idx="2">
                  <c:v>470.78</c:v>
                </c:pt>
                <c:pt idx="3">
                  <c:v>470.95</c:v>
                </c:pt>
                <c:pt idx="4">
                  <c:v>477.36</c:v>
                </c:pt>
                <c:pt idx="5">
                  <c:v>483.26</c:v>
                </c:pt>
                <c:pt idx="6">
                  <c:v>483.66</c:v>
                </c:pt>
                <c:pt idx="7">
                  <c:v>485.24</c:v>
                </c:pt>
                <c:pt idx="8">
                  <c:v>489.68</c:v>
                </c:pt>
                <c:pt idx="9">
                  <c:v>492.81</c:v>
                </c:pt>
                <c:pt idx="10">
                  <c:v>493.52</c:v>
                </c:pt>
                <c:pt idx="11">
                  <c:v>494.66</c:v>
                </c:pt>
                <c:pt idx="12">
                  <c:v>495.28</c:v>
                </c:pt>
                <c:pt idx="13">
                  <c:v>495.73</c:v>
                </c:pt>
                <c:pt idx="14">
                  <c:v>496.09</c:v>
                </c:pt>
                <c:pt idx="15">
                  <c:v>497.35</c:v>
                </c:pt>
                <c:pt idx="16">
                  <c:v>497.95</c:v>
                </c:pt>
                <c:pt idx="17">
                  <c:v>498.88</c:v>
                </c:pt>
                <c:pt idx="18">
                  <c:v>499.01</c:v>
                </c:pt>
                <c:pt idx="19">
                  <c:v>499.35</c:v>
                </c:pt>
                <c:pt idx="20">
                  <c:v>500.78</c:v>
                </c:pt>
                <c:pt idx="21">
                  <c:v>506.51</c:v>
                </c:pt>
                <c:pt idx="22">
                  <c:v>507.7</c:v>
                </c:pt>
                <c:pt idx="23">
                  <c:v>508.73</c:v>
                </c:pt>
                <c:pt idx="24">
                  <c:v>508.96</c:v>
                </c:pt>
                <c:pt idx="25">
                  <c:v>522.42</c:v>
                </c:pt>
                <c:pt idx="26">
                  <c:v>522.56</c:v>
                </c:pt>
                <c:pt idx="27">
                  <c:v>531.4</c:v>
                </c:pt>
                <c:pt idx="28">
                  <c:v>532.15</c:v>
                </c:pt>
                <c:pt idx="29">
                  <c:v>532.96</c:v>
                </c:pt>
                <c:pt idx="30">
                  <c:v>534.3</c:v>
                </c:pt>
                <c:pt idx="31">
                  <c:v>534.55</c:v>
                </c:pt>
                <c:pt idx="32">
                  <c:v>535.48</c:v>
                </c:pt>
                <c:pt idx="33">
                  <c:v>537.62</c:v>
                </c:pt>
                <c:pt idx="34">
                  <c:v>537.82</c:v>
                </c:pt>
                <c:pt idx="35">
                  <c:v>542.43</c:v>
                </c:pt>
                <c:pt idx="36">
                  <c:v>543.44</c:v>
                </c:pt>
                <c:pt idx="37">
                  <c:v>543.71</c:v>
                </c:pt>
                <c:pt idx="38">
                  <c:v>551.36</c:v>
                </c:pt>
                <c:pt idx="39">
                  <c:v>553.41</c:v>
                </c:pt>
                <c:pt idx="40">
                  <c:v>554.6</c:v>
                </c:pt>
                <c:pt idx="41">
                  <c:v>555.64</c:v>
                </c:pt>
                <c:pt idx="42">
                  <c:v>560.3</c:v>
                </c:pt>
                <c:pt idx="43">
                  <c:v>566.35</c:v>
                </c:pt>
                <c:pt idx="44">
                  <c:v>567.22</c:v>
                </c:pt>
                <c:pt idx="45">
                  <c:v>571.22</c:v>
                </c:pt>
                <c:pt idx="46">
                  <c:v>574.5</c:v>
                </c:pt>
                <c:pt idx="47">
                  <c:v>576.87</c:v>
                </c:pt>
                <c:pt idx="48">
                  <c:v>578.07</c:v>
                </c:pt>
                <c:pt idx="49">
                  <c:v>578.77</c:v>
                </c:pt>
                <c:pt idx="50">
                  <c:v>580.75</c:v>
                </c:pt>
                <c:pt idx="51">
                  <c:v>581.93</c:v>
                </c:pt>
                <c:pt idx="52">
                  <c:v>587.4</c:v>
                </c:pt>
                <c:pt idx="53">
                  <c:v>587.59</c:v>
                </c:pt>
                <c:pt idx="54">
                  <c:v>587.76</c:v>
                </c:pt>
                <c:pt idx="55">
                  <c:v>589.91</c:v>
                </c:pt>
                <c:pt idx="56">
                  <c:v>589.93</c:v>
                </c:pt>
                <c:pt idx="57">
                  <c:v>604.86</c:v>
                </c:pt>
                <c:pt idx="58">
                  <c:v>605.86</c:v>
                </c:pt>
                <c:pt idx="59">
                  <c:v>606.48</c:v>
                </c:pt>
                <c:pt idx="60">
                  <c:v>613.89</c:v>
                </c:pt>
                <c:pt idx="61">
                  <c:v>614.27</c:v>
                </c:pt>
                <c:pt idx="62">
                  <c:v>616.19</c:v>
                </c:pt>
                <c:pt idx="63">
                  <c:v>619.34</c:v>
                </c:pt>
                <c:pt idx="64">
                  <c:v>619.69</c:v>
                </c:pt>
                <c:pt idx="65">
                  <c:v>619.69</c:v>
                </c:pt>
                <c:pt idx="66">
                  <c:v>621.69</c:v>
                </c:pt>
                <c:pt idx="67">
                  <c:v>622.34</c:v>
                </c:pt>
                <c:pt idx="68">
                  <c:v>625.01</c:v>
                </c:pt>
                <c:pt idx="69">
                  <c:v>625.56</c:v>
                </c:pt>
                <c:pt idx="70">
                  <c:v>626.23</c:v>
                </c:pt>
                <c:pt idx="71">
                  <c:v>629.51</c:v>
                </c:pt>
                <c:pt idx="72">
                  <c:v>637.37</c:v>
                </c:pt>
                <c:pt idx="73">
                  <c:v>638.01</c:v>
                </c:pt>
                <c:pt idx="74">
                  <c:v>642.84</c:v>
                </c:pt>
                <c:pt idx="75">
                  <c:v>653.43</c:v>
                </c:pt>
                <c:pt idx="76">
                  <c:v>672.12</c:v>
                </c:pt>
                <c:pt idx="77">
                  <c:v>672.29</c:v>
                </c:pt>
                <c:pt idx="78">
                  <c:v>672.58</c:v>
                </c:pt>
                <c:pt idx="79">
                  <c:v>676.41</c:v>
                </c:pt>
                <c:pt idx="80">
                  <c:v>685.38</c:v>
                </c:pt>
                <c:pt idx="81">
                  <c:v>691.76</c:v>
                </c:pt>
                <c:pt idx="82">
                  <c:v>693.79</c:v>
                </c:pt>
                <c:pt idx="83">
                  <c:v>700.8</c:v>
                </c:pt>
                <c:pt idx="84">
                  <c:v>710.27</c:v>
                </c:pt>
                <c:pt idx="85">
                  <c:v>721.98</c:v>
                </c:pt>
                <c:pt idx="86">
                  <c:v>723.14</c:v>
                </c:pt>
                <c:pt idx="87">
                  <c:v>729.8</c:v>
                </c:pt>
                <c:pt idx="88">
                  <c:v>731.04</c:v>
                </c:pt>
                <c:pt idx="89">
                  <c:v>747.33</c:v>
                </c:pt>
                <c:pt idx="90">
                  <c:v>748.41</c:v>
                </c:pt>
                <c:pt idx="91">
                  <c:v>752.55</c:v>
                </c:pt>
                <c:pt idx="92">
                  <c:v>753.41</c:v>
                </c:pt>
                <c:pt idx="93">
                  <c:v>761.02</c:v>
                </c:pt>
                <c:pt idx="94">
                  <c:v>764.81</c:v>
                </c:pt>
                <c:pt idx="95">
                  <c:v>767.51</c:v>
                </c:pt>
                <c:pt idx="96">
                  <c:v>786.05</c:v>
                </c:pt>
                <c:pt idx="97">
                  <c:v>786.23</c:v>
                </c:pt>
                <c:pt idx="98">
                  <c:v>786.9</c:v>
                </c:pt>
                <c:pt idx="99">
                  <c:v>798.62</c:v>
                </c:pt>
                <c:pt idx="100">
                  <c:v>807.64</c:v>
                </c:pt>
                <c:pt idx="101">
                  <c:v>815.38</c:v>
                </c:pt>
                <c:pt idx="102">
                  <c:v>818.32</c:v>
                </c:pt>
                <c:pt idx="103">
                  <c:v>819.58</c:v>
                </c:pt>
                <c:pt idx="104">
                  <c:v>823.02</c:v>
                </c:pt>
                <c:pt idx="105">
                  <c:v>826.29</c:v>
                </c:pt>
                <c:pt idx="106">
                  <c:v>832.34</c:v>
                </c:pt>
                <c:pt idx="107">
                  <c:v>841.74</c:v>
                </c:pt>
                <c:pt idx="108">
                  <c:v>861.55</c:v>
                </c:pt>
                <c:pt idx="109">
                  <c:v>869.23</c:v>
                </c:pt>
                <c:pt idx="110">
                  <c:v>871.57</c:v>
                </c:pt>
                <c:pt idx="111">
                  <c:v>872.42</c:v>
                </c:pt>
                <c:pt idx="112">
                  <c:v>879.95</c:v>
                </c:pt>
                <c:pt idx="113">
                  <c:v>881.79</c:v>
                </c:pt>
                <c:pt idx="114">
                  <c:v>899.9</c:v>
                </c:pt>
                <c:pt idx="115">
                  <c:v>928.91</c:v>
                </c:pt>
                <c:pt idx="116">
                  <c:v>931.79</c:v>
                </c:pt>
                <c:pt idx="117">
                  <c:v>933.27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'[1]list'!$W$4:$W$121</c:f>
              <c:numCache>
                <c:ptCount val="118"/>
                <c:pt idx="0">
                  <c:v>7.21</c:v>
                </c:pt>
                <c:pt idx="1">
                  <c:v>6.11</c:v>
                </c:pt>
                <c:pt idx="2">
                  <c:v>4.39</c:v>
                </c:pt>
                <c:pt idx="3">
                  <c:v>4.3</c:v>
                </c:pt>
                <c:pt idx="4">
                  <c:v>9.03</c:v>
                </c:pt>
                <c:pt idx="5">
                  <c:v>6.71</c:v>
                </c:pt>
                <c:pt idx="6">
                  <c:v>9.14</c:v>
                </c:pt>
                <c:pt idx="7">
                  <c:v>11.2</c:v>
                </c:pt>
                <c:pt idx="8">
                  <c:v>4.88</c:v>
                </c:pt>
                <c:pt idx="9">
                  <c:v>15.14</c:v>
                </c:pt>
                <c:pt idx="10">
                  <c:v>6.95</c:v>
                </c:pt>
                <c:pt idx="11">
                  <c:v>6.8</c:v>
                </c:pt>
                <c:pt idx="12">
                  <c:v>6.74</c:v>
                </c:pt>
                <c:pt idx="13">
                  <c:v>10.98</c:v>
                </c:pt>
                <c:pt idx="14">
                  <c:v>11.07</c:v>
                </c:pt>
                <c:pt idx="15">
                  <c:v>10.06</c:v>
                </c:pt>
                <c:pt idx="16">
                  <c:v>13.07</c:v>
                </c:pt>
                <c:pt idx="17">
                  <c:v>8.53</c:v>
                </c:pt>
                <c:pt idx="18">
                  <c:v>7.33</c:v>
                </c:pt>
                <c:pt idx="19">
                  <c:v>4.82</c:v>
                </c:pt>
                <c:pt idx="20">
                  <c:v>9.84</c:v>
                </c:pt>
                <c:pt idx="21">
                  <c:v>6.4</c:v>
                </c:pt>
                <c:pt idx="22">
                  <c:v>11.13</c:v>
                </c:pt>
                <c:pt idx="23">
                  <c:v>7.54</c:v>
                </c:pt>
                <c:pt idx="24">
                  <c:v>14.54</c:v>
                </c:pt>
                <c:pt idx="25">
                  <c:v>9.09</c:v>
                </c:pt>
                <c:pt idx="26">
                  <c:v>4.2</c:v>
                </c:pt>
                <c:pt idx="27">
                  <c:v>9.07</c:v>
                </c:pt>
                <c:pt idx="28">
                  <c:v>6.98</c:v>
                </c:pt>
                <c:pt idx="29">
                  <c:v>9.01</c:v>
                </c:pt>
                <c:pt idx="30">
                  <c:v>13.12</c:v>
                </c:pt>
                <c:pt idx="31">
                  <c:v>13.370000000000001</c:v>
                </c:pt>
                <c:pt idx="32">
                  <c:v>6.32</c:v>
                </c:pt>
                <c:pt idx="33">
                  <c:v>10.5</c:v>
                </c:pt>
                <c:pt idx="34">
                  <c:v>9.96</c:v>
                </c:pt>
                <c:pt idx="35">
                  <c:v>16.07</c:v>
                </c:pt>
                <c:pt idx="36">
                  <c:v>5.33</c:v>
                </c:pt>
                <c:pt idx="37">
                  <c:v>8.97</c:v>
                </c:pt>
                <c:pt idx="38">
                  <c:v>11.61</c:v>
                </c:pt>
                <c:pt idx="39">
                  <c:v>5.96</c:v>
                </c:pt>
                <c:pt idx="40">
                  <c:v>11.66</c:v>
                </c:pt>
                <c:pt idx="41">
                  <c:v>7.39</c:v>
                </c:pt>
                <c:pt idx="42">
                  <c:v>16.15</c:v>
                </c:pt>
                <c:pt idx="43">
                  <c:v>10.6</c:v>
                </c:pt>
                <c:pt idx="44">
                  <c:v>15.27</c:v>
                </c:pt>
                <c:pt idx="45">
                  <c:v>9.97</c:v>
                </c:pt>
                <c:pt idx="46">
                  <c:v>0</c:v>
                </c:pt>
                <c:pt idx="47">
                  <c:v>11.18</c:v>
                </c:pt>
                <c:pt idx="48">
                  <c:v>7.22</c:v>
                </c:pt>
                <c:pt idx="49">
                  <c:v>9.29</c:v>
                </c:pt>
                <c:pt idx="50">
                  <c:v>6.55</c:v>
                </c:pt>
                <c:pt idx="51">
                  <c:v>6.67</c:v>
                </c:pt>
                <c:pt idx="52">
                  <c:v>7.4</c:v>
                </c:pt>
                <c:pt idx="53">
                  <c:v>7.46</c:v>
                </c:pt>
                <c:pt idx="54">
                  <c:v>10.7</c:v>
                </c:pt>
                <c:pt idx="55">
                  <c:v>4.39</c:v>
                </c:pt>
                <c:pt idx="56">
                  <c:v>7.75</c:v>
                </c:pt>
                <c:pt idx="57">
                  <c:v>5.92</c:v>
                </c:pt>
                <c:pt idx="58">
                  <c:v>12.16</c:v>
                </c:pt>
                <c:pt idx="59">
                  <c:v>6.8</c:v>
                </c:pt>
                <c:pt idx="60">
                  <c:v>12.73</c:v>
                </c:pt>
                <c:pt idx="61">
                  <c:v>10.76</c:v>
                </c:pt>
                <c:pt idx="62">
                  <c:v>15.43</c:v>
                </c:pt>
                <c:pt idx="63">
                  <c:v>8.81</c:v>
                </c:pt>
                <c:pt idx="64">
                  <c:v>7.65</c:v>
                </c:pt>
                <c:pt idx="65">
                  <c:v>10.76</c:v>
                </c:pt>
                <c:pt idx="66">
                  <c:v>7.4</c:v>
                </c:pt>
                <c:pt idx="67">
                  <c:v>6.5</c:v>
                </c:pt>
                <c:pt idx="68">
                  <c:v>9.33</c:v>
                </c:pt>
                <c:pt idx="69">
                  <c:v>10.84</c:v>
                </c:pt>
                <c:pt idx="70">
                  <c:v>6.63</c:v>
                </c:pt>
                <c:pt idx="71">
                  <c:v>7.1</c:v>
                </c:pt>
                <c:pt idx="72">
                  <c:v>10.11</c:v>
                </c:pt>
                <c:pt idx="73">
                  <c:v>6.14</c:v>
                </c:pt>
                <c:pt idx="74">
                  <c:v>14.93</c:v>
                </c:pt>
                <c:pt idx="75">
                  <c:v>17.1</c:v>
                </c:pt>
                <c:pt idx="76">
                  <c:v>10.1</c:v>
                </c:pt>
                <c:pt idx="77">
                  <c:v>18.9</c:v>
                </c:pt>
                <c:pt idx="78">
                  <c:v>10.3</c:v>
                </c:pt>
                <c:pt idx="79">
                  <c:v>11.1</c:v>
                </c:pt>
                <c:pt idx="80">
                  <c:v>11.78</c:v>
                </c:pt>
                <c:pt idx="81">
                  <c:v>13.16</c:v>
                </c:pt>
                <c:pt idx="82">
                  <c:v>9.5</c:v>
                </c:pt>
                <c:pt idx="83">
                  <c:v>12.57</c:v>
                </c:pt>
                <c:pt idx="84">
                  <c:v>11.5</c:v>
                </c:pt>
                <c:pt idx="85">
                  <c:v>9.5</c:v>
                </c:pt>
                <c:pt idx="86">
                  <c:v>13.2</c:v>
                </c:pt>
                <c:pt idx="87">
                  <c:v>11.2</c:v>
                </c:pt>
                <c:pt idx="88">
                  <c:v>9.7</c:v>
                </c:pt>
                <c:pt idx="89">
                  <c:v>13.4</c:v>
                </c:pt>
                <c:pt idx="90">
                  <c:v>17.9</c:v>
                </c:pt>
                <c:pt idx="91">
                  <c:v>11.22</c:v>
                </c:pt>
                <c:pt idx="92">
                  <c:v>0</c:v>
                </c:pt>
                <c:pt idx="93">
                  <c:v>12.91</c:v>
                </c:pt>
                <c:pt idx="94">
                  <c:v>9.8</c:v>
                </c:pt>
                <c:pt idx="95">
                  <c:v>0</c:v>
                </c:pt>
                <c:pt idx="96">
                  <c:v>9.15</c:v>
                </c:pt>
                <c:pt idx="97">
                  <c:v>18.95</c:v>
                </c:pt>
                <c:pt idx="98">
                  <c:v>7.81</c:v>
                </c:pt>
                <c:pt idx="99">
                  <c:v>21.48</c:v>
                </c:pt>
                <c:pt idx="100">
                  <c:v>9.9</c:v>
                </c:pt>
                <c:pt idx="101">
                  <c:v>19.6</c:v>
                </c:pt>
                <c:pt idx="102">
                  <c:v>9</c:v>
                </c:pt>
                <c:pt idx="103">
                  <c:v>12.6</c:v>
                </c:pt>
                <c:pt idx="104">
                  <c:v>13.8</c:v>
                </c:pt>
                <c:pt idx="105">
                  <c:v>14.6</c:v>
                </c:pt>
                <c:pt idx="106">
                  <c:v>0</c:v>
                </c:pt>
                <c:pt idx="107">
                  <c:v>10.4</c:v>
                </c:pt>
                <c:pt idx="108">
                  <c:v>10.8</c:v>
                </c:pt>
                <c:pt idx="109">
                  <c:v>10.14</c:v>
                </c:pt>
                <c:pt idx="110">
                  <c:v>9.3</c:v>
                </c:pt>
                <c:pt idx="111">
                  <c:v>0</c:v>
                </c:pt>
                <c:pt idx="112">
                  <c:v>11.3</c:v>
                </c:pt>
                <c:pt idx="113">
                  <c:v>14.5</c:v>
                </c:pt>
                <c:pt idx="114">
                  <c:v>8.2</c:v>
                </c:pt>
                <c:pt idx="115">
                  <c:v>7.5</c:v>
                </c:pt>
                <c:pt idx="116">
                  <c:v>10.9</c:v>
                </c:pt>
                <c:pt idx="117">
                  <c:v>9.2</c:v>
                </c:pt>
              </c:numCache>
            </c:numRef>
          </c:xVal>
          <c:yVal>
            <c:numRef>
              <c:f>'[1]list'!$I$4:$I$121</c:f>
              <c:numCache>
                <c:ptCount val="118"/>
                <c:pt idx="0">
                  <c:v>461.72</c:v>
                </c:pt>
                <c:pt idx="1">
                  <c:v>461.86</c:v>
                </c:pt>
                <c:pt idx="2">
                  <c:v>470.78</c:v>
                </c:pt>
                <c:pt idx="3">
                  <c:v>470.95</c:v>
                </c:pt>
                <c:pt idx="4">
                  <c:v>477.36</c:v>
                </c:pt>
                <c:pt idx="5">
                  <c:v>483.26</c:v>
                </c:pt>
                <c:pt idx="6">
                  <c:v>483.66</c:v>
                </c:pt>
                <c:pt idx="7">
                  <c:v>485.24</c:v>
                </c:pt>
                <c:pt idx="8">
                  <c:v>489.68</c:v>
                </c:pt>
                <c:pt idx="9">
                  <c:v>492.81</c:v>
                </c:pt>
                <c:pt idx="10">
                  <c:v>493.52</c:v>
                </c:pt>
                <c:pt idx="11">
                  <c:v>494.66</c:v>
                </c:pt>
                <c:pt idx="12">
                  <c:v>495.28</c:v>
                </c:pt>
                <c:pt idx="13">
                  <c:v>495.73</c:v>
                </c:pt>
                <c:pt idx="14">
                  <c:v>496.09</c:v>
                </c:pt>
                <c:pt idx="15">
                  <c:v>497.35</c:v>
                </c:pt>
                <c:pt idx="16">
                  <c:v>497.95</c:v>
                </c:pt>
                <c:pt idx="17">
                  <c:v>498.88</c:v>
                </c:pt>
                <c:pt idx="18">
                  <c:v>499.01</c:v>
                </c:pt>
                <c:pt idx="19">
                  <c:v>499.35</c:v>
                </c:pt>
                <c:pt idx="20">
                  <c:v>500.78</c:v>
                </c:pt>
                <c:pt idx="21">
                  <c:v>506.51</c:v>
                </c:pt>
                <c:pt idx="22">
                  <c:v>507.7</c:v>
                </c:pt>
                <c:pt idx="23">
                  <c:v>508.73</c:v>
                </c:pt>
                <c:pt idx="24">
                  <c:v>508.96</c:v>
                </c:pt>
                <c:pt idx="25">
                  <c:v>522.42</c:v>
                </c:pt>
                <c:pt idx="26">
                  <c:v>522.56</c:v>
                </c:pt>
                <c:pt idx="27">
                  <c:v>531.4</c:v>
                </c:pt>
                <c:pt idx="28">
                  <c:v>532.15</c:v>
                </c:pt>
                <c:pt idx="29">
                  <c:v>532.96</c:v>
                </c:pt>
                <c:pt idx="30">
                  <c:v>534.3</c:v>
                </c:pt>
                <c:pt idx="31">
                  <c:v>534.55</c:v>
                </c:pt>
                <c:pt idx="32">
                  <c:v>535.48</c:v>
                </c:pt>
                <c:pt idx="33">
                  <c:v>537.62</c:v>
                </c:pt>
                <c:pt idx="34">
                  <c:v>537.82</c:v>
                </c:pt>
                <c:pt idx="35">
                  <c:v>542.43</c:v>
                </c:pt>
                <c:pt idx="36">
                  <c:v>543.44</c:v>
                </c:pt>
                <c:pt idx="37">
                  <c:v>543.71</c:v>
                </c:pt>
                <c:pt idx="38">
                  <c:v>551.36</c:v>
                </c:pt>
                <c:pt idx="39">
                  <c:v>553.41</c:v>
                </c:pt>
                <c:pt idx="40">
                  <c:v>554.6</c:v>
                </c:pt>
                <c:pt idx="41">
                  <c:v>555.64</c:v>
                </c:pt>
                <c:pt idx="42">
                  <c:v>560.3</c:v>
                </c:pt>
                <c:pt idx="43">
                  <c:v>566.35</c:v>
                </c:pt>
                <c:pt idx="44">
                  <c:v>567.22</c:v>
                </c:pt>
                <c:pt idx="45">
                  <c:v>571.22</c:v>
                </c:pt>
                <c:pt idx="46">
                  <c:v>574.5</c:v>
                </c:pt>
                <c:pt idx="47">
                  <c:v>576.87</c:v>
                </c:pt>
                <c:pt idx="48">
                  <c:v>578.07</c:v>
                </c:pt>
                <c:pt idx="49">
                  <c:v>578.77</c:v>
                </c:pt>
                <c:pt idx="50">
                  <c:v>580.75</c:v>
                </c:pt>
                <c:pt idx="51">
                  <c:v>581.93</c:v>
                </c:pt>
                <c:pt idx="52">
                  <c:v>587.4</c:v>
                </c:pt>
                <c:pt idx="53">
                  <c:v>587.59</c:v>
                </c:pt>
                <c:pt idx="54">
                  <c:v>587.76</c:v>
                </c:pt>
                <c:pt idx="55">
                  <c:v>589.91</c:v>
                </c:pt>
                <c:pt idx="56">
                  <c:v>589.93</c:v>
                </c:pt>
                <c:pt idx="57">
                  <c:v>604.86</c:v>
                </c:pt>
                <c:pt idx="58">
                  <c:v>605.86</c:v>
                </c:pt>
                <c:pt idx="59">
                  <c:v>606.48</c:v>
                </c:pt>
                <c:pt idx="60">
                  <c:v>613.89</c:v>
                </c:pt>
                <c:pt idx="61">
                  <c:v>614.27</c:v>
                </c:pt>
                <c:pt idx="62">
                  <c:v>616.19</c:v>
                </c:pt>
                <c:pt idx="63">
                  <c:v>619.34</c:v>
                </c:pt>
                <c:pt idx="64">
                  <c:v>619.69</c:v>
                </c:pt>
                <c:pt idx="65">
                  <c:v>619.69</c:v>
                </c:pt>
                <c:pt idx="66">
                  <c:v>621.69</c:v>
                </c:pt>
                <c:pt idx="67">
                  <c:v>622.34</c:v>
                </c:pt>
                <c:pt idx="68">
                  <c:v>625.01</c:v>
                </c:pt>
                <c:pt idx="69">
                  <c:v>625.56</c:v>
                </c:pt>
                <c:pt idx="70">
                  <c:v>626.23</c:v>
                </c:pt>
                <c:pt idx="71">
                  <c:v>629.51</c:v>
                </c:pt>
                <c:pt idx="72">
                  <c:v>637.37</c:v>
                </c:pt>
                <c:pt idx="73">
                  <c:v>638.01</c:v>
                </c:pt>
                <c:pt idx="74">
                  <c:v>642.84</c:v>
                </c:pt>
                <c:pt idx="75">
                  <c:v>653.43</c:v>
                </c:pt>
                <c:pt idx="76">
                  <c:v>672.12</c:v>
                </c:pt>
                <c:pt idx="77">
                  <c:v>672.29</c:v>
                </c:pt>
                <c:pt idx="78">
                  <c:v>672.58</c:v>
                </c:pt>
                <c:pt idx="79">
                  <c:v>676.41</c:v>
                </c:pt>
                <c:pt idx="80">
                  <c:v>685.38</c:v>
                </c:pt>
                <c:pt idx="81">
                  <c:v>691.76</c:v>
                </c:pt>
                <c:pt idx="82">
                  <c:v>693.79</c:v>
                </c:pt>
                <c:pt idx="83">
                  <c:v>700.8</c:v>
                </c:pt>
                <c:pt idx="84">
                  <c:v>710.27</c:v>
                </c:pt>
                <c:pt idx="85">
                  <c:v>721.98</c:v>
                </c:pt>
                <c:pt idx="86">
                  <c:v>723.14</c:v>
                </c:pt>
                <c:pt idx="87">
                  <c:v>729.8</c:v>
                </c:pt>
                <c:pt idx="88">
                  <c:v>731.04</c:v>
                </c:pt>
                <c:pt idx="89">
                  <c:v>747.33</c:v>
                </c:pt>
                <c:pt idx="90">
                  <c:v>748.41</c:v>
                </c:pt>
                <c:pt idx="91">
                  <c:v>752.55</c:v>
                </c:pt>
                <c:pt idx="92">
                  <c:v>753.41</c:v>
                </c:pt>
                <c:pt idx="93">
                  <c:v>761.02</c:v>
                </c:pt>
                <c:pt idx="94">
                  <c:v>764.81</c:v>
                </c:pt>
                <c:pt idx="95">
                  <c:v>767.51</c:v>
                </c:pt>
                <c:pt idx="96">
                  <c:v>786.05</c:v>
                </c:pt>
                <c:pt idx="97">
                  <c:v>786.23</c:v>
                </c:pt>
                <c:pt idx="98">
                  <c:v>786.9</c:v>
                </c:pt>
                <c:pt idx="99">
                  <c:v>798.62</c:v>
                </c:pt>
                <c:pt idx="100">
                  <c:v>807.64</c:v>
                </c:pt>
                <c:pt idx="101">
                  <c:v>815.38</c:v>
                </c:pt>
                <c:pt idx="102">
                  <c:v>818.32</c:v>
                </c:pt>
                <c:pt idx="103">
                  <c:v>819.58</c:v>
                </c:pt>
                <c:pt idx="104">
                  <c:v>823.02</c:v>
                </c:pt>
                <c:pt idx="105">
                  <c:v>826.29</c:v>
                </c:pt>
                <c:pt idx="106">
                  <c:v>832.34</c:v>
                </c:pt>
                <c:pt idx="107">
                  <c:v>841.74</c:v>
                </c:pt>
                <c:pt idx="108">
                  <c:v>861.55</c:v>
                </c:pt>
                <c:pt idx="109">
                  <c:v>869.23</c:v>
                </c:pt>
                <c:pt idx="110">
                  <c:v>871.57</c:v>
                </c:pt>
                <c:pt idx="111">
                  <c:v>872.42</c:v>
                </c:pt>
                <c:pt idx="112">
                  <c:v>879.95</c:v>
                </c:pt>
                <c:pt idx="113">
                  <c:v>881.79</c:v>
                </c:pt>
                <c:pt idx="114">
                  <c:v>899.9</c:v>
                </c:pt>
                <c:pt idx="115">
                  <c:v>928.91</c:v>
                </c:pt>
                <c:pt idx="116">
                  <c:v>931.79</c:v>
                </c:pt>
                <c:pt idx="117">
                  <c:v>933.27</c:v>
                </c:pt>
              </c:numCache>
            </c:numRef>
          </c:yVal>
          <c:smooth val="0"/>
        </c:ser>
        <c:axId val="58887678"/>
        <c:axId val="60227055"/>
      </c:scatterChart>
      <c:valAx>
        <c:axId val="5888767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Weight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60227055"/>
        <c:crosses val="autoZero"/>
        <c:crossBetween val="midCat"/>
        <c:dispUnits/>
      </c:valAx>
      <c:valAx>
        <c:axId val="60227055"/>
        <c:scaling>
          <c:orientation val="maxMin"/>
          <c:max val="950"/>
          <c:min val="4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/>
            </a:pPr>
          </a:p>
        </c:txPr>
        <c:crossAx val="5888767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323850</xdr:colOff>
      <xdr:row>35</xdr:row>
      <xdr:rowOff>95250</xdr:rowOff>
    </xdr:from>
    <xdr:to>
      <xdr:col>10</xdr:col>
      <xdr:colOff>28575</xdr:colOff>
      <xdr:row>82</xdr:row>
      <xdr:rowOff>123825</xdr:rowOff>
    </xdr:to>
    <xdr:graphicFrame>
      <xdr:nvGraphicFramePr>
        <xdr:cNvPr id="1" name="Chart 1"/>
        <xdr:cNvGraphicFramePr/>
      </xdr:nvGraphicFramePr>
      <xdr:xfrm>
        <a:off x="323850" y="5753100"/>
        <a:ext cx="3295650" cy="763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85%20-%20Leg\185%20COMPOSITES\Weigh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"/>
      <sheetName val="Sheet4"/>
      <sheetName val="Sheet1"/>
      <sheetName val="Sheet2"/>
      <sheetName val="Sheet3"/>
    </sheetNames>
    <sheetDataSet>
      <sheetData sheetId="0">
        <row r="4">
          <cell r="I4">
            <v>461.72</v>
          </cell>
          <cell r="V4">
            <v>7.21</v>
          </cell>
          <cell r="W4">
            <v>7.21</v>
          </cell>
        </row>
        <row r="5">
          <cell r="I5">
            <v>461.86</v>
          </cell>
          <cell r="V5">
            <v>6.11</v>
          </cell>
          <cell r="W5">
            <v>6.11</v>
          </cell>
        </row>
        <row r="6">
          <cell r="I6">
            <v>470.78</v>
          </cell>
          <cell r="V6">
            <v>4.39</v>
          </cell>
          <cell r="W6">
            <v>4.39</v>
          </cell>
        </row>
        <row r="7">
          <cell r="I7">
            <v>470.95</v>
          </cell>
          <cell r="V7">
            <v>4.3</v>
          </cell>
          <cell r="W7">
            <v>4.3</v>
          </cell>
        </row>
        <row r="8">
          <cell r="I8">
            <v>477.36</v>
          </cell>
          <cell r="V8">
            <v>17.45</v>
          </cell>
          <cell r="W8">
            <v>9.03</v>
          </cell>
        </row>
        <row r="9">
          <cell r="I9">
            <v>483.26</v>
          </cell>
          <cell r="V9">
            <v>13.74</v>
          </cell>
          <cell r="W9">
            <v>6.71</v>
          </cell>
        </row>
        <row r="10">
          <cell r="I10">
            <v>483.66</v>
          </cell>
          <cell r="V10">
            <v>18.560000000000002</v>
          </cell>
          <cell r="W10">
            <v>9.14</v>
          </cell>
        </row>
        <row r="11">
          <cell r="I11">
            <v>485.24</v>
          </cell>
          <cell r="V11">
            <v>23.15</v>
          </cell>
          <cell r="W11">
            <v>11.2</v>
          </cell>
        </row>
        <row r="12">
          <cell r="I12">
            <v>489.68</v>
          </cell>
          <cell r="V12">
            <v>4.88</v>
          </cell>
          <cell r="W12">
            <v>4.88</v>
          </cell>
        </row>
        <row r="13">
          <cell r="I13">
            <v>492.81</v>
          </cell>
          <cell r="V13">
            <v>30.36</v>
          </cell>
          <cell r="W13">
            <v>15.14</v>
          </cell>
        </row>
        <row r="14">
          <cell r="I14">
            <v>493.52</v>
          </cell>
          <cell r="V14">
            <v>14.01</v>
          </cell>
          <cell r="W14">
            <v>6.95</v>
          </cell>
        </row>
        <row r="15">
          <cell r="I15">
            <v>494.66</v>
          </cell>
          <cell r="V15">
            <v>14.1</v>
          </cell>
          <cell r="W15">
            <v>6.8</v>
          </cell>
        </row>
        <row r="16">
          <cell r="I16">
            <v>495.28</v>
          </cell>
          <cell r="V16">
            <v>6.74</v>
          </cell>
          <cell r="W16">
            <v>6.74</v>
          </cell>
        </row>
        <row r="17">
          <cell r="I17">
            <v>495.73</v>
          </cell>
          <cell r="V17">
            <v>20.93</v>
          </cell>
          <cell r="W17">
            <v>10.98</v>
          </cell>
        </row>
        <row r="18">
          <cell r="I18">
            <v>496.09</v>
          </cell>
          <cell r="V18">
            <v>21.89</v>
          </cell>
          <cell r="W18">
            <v>11.07</v>
          </cell>
        </row>
        <row r="19">
          <cell r="I19">
            <v>497.35</v>
          </cell>
          <cell r="V19">
            <v>18.490000000000002</v>
          </cell>
          <cell r="W19">
            <v>10.06</v>
          </cell>
        </row>
        <row r="20">
          <cell r="I20">
            <v>497.95</v>
          </cell>
          <cell r="V20">
            <v>25.58</v>
          </cell>
          <cell r="W20">
            <v>13.07</v>
          </cell>
        </row>
        <row r="21">
          <cell r="I21">
            <v>498.88</v>
          </cell>
          <cell r="V21">
            <v>15.68</v>
          </cell>
          <cell r="W21">
            <v>8.53</v>
          </cell>
        </row>
        <row r="22">
          <cell r="I22">
            <v>499.01</v>
          </cell>
          <cell r="V22">
            <v>15.37</v>
          </cell>
          <cell r="W22">
            <v>7.33</v>
          </cell>
        </row>
        <row r="23">
          <cell r="I23">
            <v>499.35</v>
          </cell>
          <cell r="V23">
            <v>9.600000000000001</v>
          </cell>
          <cell r="W23">
            <v>4.82</v>
          </cell>
        </row>
        <row r="24">
          <cell r="I24">
            <v>500.78</v>
          </cell>
          <cell r="V24">
            <v>20.85</v>
          </cell>
          <cell r="W24">
            <v>9.84</v>
          </cell>
        </row>
        <row r="25">
          <cell r="I25">
            <v>506.51</v>
          </cell>
          <cell r="V25">
            <v>6.4</v>
          </cell>
          <cell r="W25">
            <v>6.4</v>
          </cell>
        </row>
        <row r="26">
          <cell r="I26">
            <v>507.7</v>
          </cell>
          <cell r="V26">
            <v>23.44</v>
          </cell>
          <cell r="W26">
            <v>11.13</v>
          </cell>
        </row>
        <row r="27">
          <cell r="I27">
            <v>508.73</v>
          </cell>
          <cell r="V27">
            <v>15.45</v>
          </cell>
          <cell r="W27">
            <v>7.54</v>
          </cell>
        </row>
        <row r="28">
          <cell r="I28">
            <v>508.96</v>
          </cell>
          <cell r="V28">
            <v>22.78</v>
          </cell>
          <cell r="W28">
            <v>14.54</v>
          </cell>
        </row>
        <row r="29">
          <cell r="I29">
            <v>522.42</v>
          </cell>
          <cell r="V29">
            <v>19.189999999999998</v>
          </cell>
          <cell r="W29">
            <v>9.09</v>
          </cell>
        </row>
        <row r="30">
          <cell r="I30">
            <v>522.56</v>
          </cell>
          <cell r="V30">
            <v>8.75</v>
          </cell>
          <cell r="W30">
            <v>4.2</v>
          </cell>
        </row>
        <row r="31">
          <cell r="I31">
            <v>531.4</v>
          </cell>
          <cell r="V31">
            <v>34.3</v>
          </cell>
          <cell r="W31">
            <v>9.07</v>
          </cell>
        </row>
        <row r="32">
          <cell r="I32">
            <v>532.15</v>
          </cell>
          <cell r="V32">
            <v>12.95</v>
          </cell>
          <cell r="W32">
            <v>6.98</v>
          </cell>
        </row>
        <row r="33">
          <cell r="I33">
            <v>532.96</v>
          </cell>
          <cell r="V33">
            <v>17.439999999999998</v>
          </cell>
          <cell r="W33">
            <v>9.01</v>
          </cell>
        </row>
        <row r="34">
          <cell r="I34">
            <v>534.3</v>
          </cell>
          <cell r="V34">
            <v>13.12</v>
          </cell>
          <cell r="W34">
            <v>13.12</v>
          </cell>
        </row>
        <row r="35">
          <cell r="I35">
            <v>534.55</v>
          </cell>
          <cell r="V35">
            <v>20.01</v>
          </cell>
          <cell r="W35">
            <v>13.370000000000001</v>
          </cell>
        </row>
        <row r="36">
          <cell r="I36">
            <v>535.48</v>
          </cell>
          <cell r="V36">
            <v>13.59</v>
          </cell>
          <cell r="W36">
            <v>6.32</v>
          </cell>
        </row>
        <row r="37">
          <cell r="I37">
            <v>537.62</v>
          </cell>
          <cell r="V37">
            <v>17.86</v>
          </cell>
          <cell r="W37">
            <v>10.5</v>
          </cell>
        </row>
        <row r="38">
          <cell r="I38">
            <v>537.82</v>
          </cell>
          <cell r="V38">
            <v>19.060000000000002</v>
          </cell>
          <cell r="W38">
            <v>9.96</v>
          </cell>
        </row>
        <row r="39">
          <cell r="I39">
            <v>542.43</v>
          </cell>
          <cell r="V39">
            <v>30.09</v>
          </cell>
          <cell r="W39">
            <v>16.07</v>
          </cell>
        </row>
        <row r="40">
          <cell r="I40">
            <v>543.44</v>
          </cell>
          <cell r="V40">
            <v>10.04</v>
          </cell>
          <cell r="W40">
            <v>5.33</v>
          </cell>
        </row>
        <row r="41">
          <cell r="I41">
            <v>543.71</v>
          </cell>
          <cell r="V41">
            <v>8.97</v>
          </cell>
          <cell r="W41">
            <v>8.97</v>
          </cell>
        </row>
        <row r="42">
          <cell r="I42">
            <v>551.36</v>
          </cell>
          <cell r="V42">
            <v>11.61</v>
          </cell>
          <cell r="W42">
            <v>11.61</v>
          </cell>
        </row>
        <row r="43">
          <cell r="I43">
            <v>553.41</v>
          </cell>
          <cell r="V43">
            <v>5.96</v>
          </cell>
          <cell r="W43">
            <v>5.96</v>
          </cell>
        </row>
        <row r="44">
          <cell r="I44">
            <v>554.6</v>
          </cell>
          <cell r="V44">
            <v>24.93</v>
          </cell>
          <cell r="W44">
            <v>11.66</v>
          </cell>
        </row>
        <row r="45">
          <cell r="I45">
            <v>555.64</v>
          </cell>
          <cell r="V45">
            <v>15.61</v>
          </cell>
          <cell r="W45">
            <v>7.39</v>
          </cell>
        </row>
        <row r="46">
          <cell r="I46">
            <v>560.3</v>
          </cell>
          <cell r="V46">
            <v>16.15</v>
          </cell>
          <cell r="W46">
            <v>16.15</v>
          </cell>
        </row>
        <row r="47">
          <cell r="I47">
            <v>566.35</v>
          </cell>
          <cell r="V47">
            <v>20.63</v>
          </cell>
          <cell r="W47">
            <v>10.6</v>
          </cell>
        </row>
        <row r="48">
          <cell r="I48">
            <v>567.22</v>
          </cell>
          <cell r="V48">
            <v>15.27</v>
          </cell>
          <cell r="W48">
            <v>15.27</v>
          </cell>
        </row>
        <row r="49">
          <cell r="I49">
            <v>571.22</v>
          </cell>
          <cell r="V49">
            <v>20.34</v>
          </cell>
          <cell r="W49">
            <v>9.97</v>
          </cell>
        </row>
        <row r="50">
          <cell r="I50">
            <v>574.5</v>
          </cell>
          <cell r="V50">
            <v>0</v>
          </cell>
          <cell r="W50">
            <v>0</v>
          </cell>
        </row>
        <row r="51">
          <cell r="I51">
            <v>576.87</v>
          </cell>
          <cell r="V51">
            <v>20.27</v>
          </cell>
          <cell r="W51">
            <v>11.18</v>
          </cell>
        </row>
        <row r="52">
          <cell r="I52">
            <v>578.07</v>
          </cell>
          <cell r="V52">
            <v>14.989999999999998</v>
          </cell>
          <cell r="W52">
            <v>7.22</v>
          </cell>
        </row>
        <row r="53">
          <cell r="I53">
            <v>578.77</v>
          </cell>
          <cell r="V53">
            <v>19.259999999999998</v>
          </cell>
          <cell r="W53">
            <v>9.29</v>
          </cell>
        </row>
        <row r="54">
          <cell r="I54">
            <v>580.75</v>
          </cell>
          <cell r="V54">
            <v>14.559999999999999</v>
          </cell>
          <cell r="W54">
            <v>6.55</v>
          </cell>
        </row>
        <row r="55">
          <cell r="I55">
            <v>581.93</v>
          </cell>
          <cell r="V55">
            <v>13.42</v>
          </cell>
          <cell r="W55">
            <v>6.67</v>
          </cell>
        </row>
        <row r="56">
          <cell r="I56">
            <v>587.4</v>
          </cell>
          <cell r="V56">
            <v>14.66</v>
          </cell>
          <cell r="W56">
            <v>7.4</v>
          </cell>
        </row>
        <row r="57">
          <cell r="I57">
            <v>587.59</v>
          </cell>
          <cell r="V57">
            <v>7.46</v>
          </cell>
          <cell r="W57">
            <v>7.46</v>
          </cell>
        </row>
        <row r="58">
          <cell r="I58">
            <v>587.76</v>
          </cell>
          <cell r="V58">
            <v>10.7</v>
          </cell>
          <cell r="W58">
            <v>10.7</v>
          </cell>
        </row>
        <row r="59">
          <cell r="I59">
            <v>589.91</v>
          </cell>
          <cell r="V59">
            <v>8.399999999999999</v>
          </cell>
          <cell r="W59">
            <v>4.39</v>
          </cell>
        </row>
        <row r="60">
          <cell r="I60">
            <v>589.93</v>
          </cell>
          <cell r="V60">
            <v>18.259999999999998</v>
          </cell>
          <cell r="W60">
            <v>7.75</v>
          </cell>
        </row>
        <row r="61">
          <cell r="I61">
            <v>604.86</v>
          </cell>
          <cell r="V61">
            <v>13.01</v>
          </cell>
          <cell r="W61">
            <v>5.92</v>
          </cell>
        </row>
        <row r="62">
          <cell r="I62">
            <v>605.86</v>
          </cell>
          <cell r="V62">
            <v>12.16</v>
          </cell>
          <cell r="W62">
            <v>12.16</v>
          </cell>
        </row>
        <row r="63">
          <cell r="I63">
            <v>606.48</v>
          </cell>
          <cell r="V63">
            <v>14.030000000000001</v>
          </cell>
          <cell r="W63">
            <v>6.8</v>
          </cell>
        </row>
        <row r="64">
          <cell r="I64">
            <v>613.89</v>
          </cell>
          <cell r="V64">
            <v>12.73</v>
          </cell>
          <cell r="W64">
            <v>12.73</v>
          </cell>
        </row>
        <row r="65">
          <cell r="I65">
            <v>614.27</v>
          </cell>
          <cell r="V65">
            <v>10.76</v>
          </cell>
          <cell r="W65">
            <v>10.76</v>
          </cell>
        </row>
        <row r="66">
          <cell r="I66">
            <v>616.19</v>
          </cell>
          <cell r="V66">
            <v>15.43</v>
          </cell>
          <cell r="W66">
            <v>15.43</v>
          </cell>
        </row>
        <row r="67">
          <cell r="I67">
            <v>619.34</v>
          </cell>
          <cell r="V67">
            <v>8.81</v>
          </cell>
          <cell r="W67">
            <v>8.81</v>
          </cell>
        </row>
        <row r="68">
          <cell r="I68">
            <v>619.69</v>
          </cell>
          <cell r="V68">
            <v>7.65</v>
          </cell>
          <cell r="W68">
            <v>7.65</v>
          </cell>
        </row>
        <row r="69">
          <cell r="I69">
            <v>619.69</v>
          </cell>
          <cell r="V69">
            <v>10.76</v>
          </cell>
          <cell r="W69">
            <v>10.76</v>
          </cell>
        </row>
        <row r="70">
          <cell r="I70">
            <v>621.69</v>
          </cell>
          <cell r="V70">
            <v>7.4</v>
          </cell>
          <cell r="W70">
            <v>7.4</v>
          </cell>
        </row>
        <row r="71">
          <cell r="I71">
            <v>622.34</v>
          </cell>
          <cell r="V71">
            <v>6.5</v>
          </cell>
          <cell r="W71">
            <v>6.5</v>
          </cell>
        </row>
        <row r="72">
          <cell r="I72">
            <v>625.01</v>
          </cell>
          <cell r="V72">
            <v>9.33</v>
          </cell>
          <cell r="W72">
            <v>9.33</v>
          </cell>
        </row>
        <row r="73">
          <cell r="I73">
            <v>625.56</v>
          </cell>
          <cell r="V73">
            <v>10.84</v>
          </cell>
          <cell r="W73">
            <v>10.84</v>
          </cell>
        </row>
        <row r="74">
          <cell r="I74">
            <v>626.23</v>
          </cell>
          <cell r="V74">
            <v>6.63</v>
          </cell>
          <cell r="W74">
            <v>6.63</v>
          </cell>
        </row>
        <row r="75">
          <cell r="I75">
            <v>629.51</v>
          </cell>
          <cell r="V75">
            <v>7.1</v>
          </cell>
          <cell r="W75">
            <v>7.1</v>
          </cell>
        </row>
        <row r="76">
          <cell r="I76">
            <v>637.37</v>
          </cell>
          <cell r="V76">
            <v>10.11</v>
          </cell>
          <cell r="W76">
            <v>10.11</v>
          </cell>
        </row>
        <row r="77">
          <cell r="I77">
            <v>638.01</v>
          </cell>
          <cell r="V77">
            <v>12.44</v>
          </cell>
          <cell r="W77">
            <v>6.14</v>
          </cell>
        </row>
        <row r="78">
          <cell r="I78">
            <v>642.84</v>
          </cell>
          <cell r="V78">
            <v>14.93</v>
          </cell>
          <cell r="W78">
            <v>14.93</v>
          </cell>
        </row>
        <row r="79">
          <cell r="I79">
            <v>653.43</v>
          </cell>
          <cell r="V79">
            <v>35.46</v>
          </cell>
          <cell r="W79">
            <v>17.1</v>
          </cell>
        </row>
        <row r="80">
          <cell r="I80">
            <v>672.12</v>
          </cell>
          <cell r="V80">
            <v>10.1</v>
          </cell>
          <cell r="W80">
            <v>10.1</v>
          </cell>
        </row>
        <row r="81">
          <cell r="I81">
            <v>672.29</v>
          </cell>
          <cell r="V81">
            <v>18.9</v>
          </cell>
          <cell r="W81">
            <v>18.9</v>
          </cell>
        </row>
        <row r="82">
          <cell r="I82">
            <v>672.58</v>
          </cell>
          <cell r="V82">
            <v>10.3</v>
          </cell>
          <cell r="W82">
            <v>10.3</v>
          </cell>
        </row>
        <row r="83">
          <cell r="I83">
            <v>676.41</v>
          </cell>
          <cell r="V83">
            <v>27.1</v>
          </cell>
          <cell r="W83">
            <v>11.1</v>
          </cell>
        </row>
        <row r="84">
          <cell r="I84">
            <v>685.38</v>
          </cell>
          <cell r="V84">
            <v>24.88</v>
          </cell>
          <cell r="W84">
            <v>11.78</v>
          </cell>
        </row>
        <row r="85">
          <cell r="I85">
            <v>691.76</v>
          </cell>
          <cell r="V85">
            <v>26.66</v>
          </cell>
          <cell r="W85">
            <v>13.16</v>
          </cell>
        </row>
        <row r="86">
          <cell r="I86">
            <v>693.79</v>
          </cell>
          <cell r="V86">
            <v>19.3</v>
          </cell>
          <cell r="W86">
            <v>9.5</v>
          </cell>
        </row>
        <row r="87">
          <cell r="I87">
            <v>700.8</v>
          </cell>
          <cell r="V87">
            <v>12.57</v>
          </cell>
          <cell r="W87">
            <v>12.57</v>
          </cell>
        </row>
        <row r="88">
          <cell r="I88">
            <v>710.27</v>
          </cell>
          <cell r="V88">
            <v>23.17</v>
          </cell>
          <cell r="W88">
            <v>11.5</v>
          </cell>
        </row>
        <row r="89">
          <cell r="I89">
            <v>721.98</v>
          </cell>
          <cell r="V89">
            <v>9.5</v>
          </cell>
          <cell r="W89">
            <v>9.5</v>
          </cell>
        </row>
        <row r="90">
          <cell r="I90">
            <v>723.14</v>
          </cell>
          <cell r="V90">
            <v>13.2</v>
          </cell>
          <cell r="W90">
            <v>13.2</v>
          </cell>
        </row>
        <row r="91">
          <cell r="I91">
            <v>729.8</v>
          </cell>
          <cell r="V91">
            <v>11.2</v>
          </cell>
          <cell r="W91">
            <v>11.2</v>
          </cell>
        </row>
        <row r="92">
          <cell r="I92">
            <v>731.04</v>
          </cell>
          <cell r="V92">
            <v>19.299999999999997</v>
          </cell>
          <cell r="W92">
            <v>9.7</v>
          </cell>
        </row>
        <row r="93">
          <cell r="I93">
            <v>747.33</v>
          </cell>
          <cell r="V93">
            <v>28.42</v>
          </cell>
          <cell r="W93">
            <v>13.4</v>
          </cell>
        </row>
        <row r="94">
          <cell r="I94">
            <v>748.41</v>
          </cell>
          <cell r="V94">
            <v>17.9</v>
          </cell>
          <cell r="W94">
            <v>17.9</v>
          </cell>
        </row>
        <row r="95">
          <cell r="I95">
            <v>752.55</v>
          </cell>
          <cell r="V95">
            <v>21.04</v>
          </cell>
          <cell r="W95">
            <v>11.22</v>
          </cell>
        </row>
        <row r="96">
          <cell r="I96">
            <v>753.41</v>
          </cell>
          <cell r="V96">
            <v>0</v>
          </cell>
          <cell r="W96">
            <v>0</v>
          </cell>
        </row>
        <row r="97">
          <cell r="I97">
            <v>761.02</v>
          </cell>
          <cell r="V97">
            <v>12.91</v>
          </cell>
          <cell r="W97">
            <v>12.91</v>
          </cell>
        </row>
        <row r="98">
          <cell r="I98">
            <v>764.81</v>
          </cell>
          <cell r="V98">
            <v>18.65</v>
          </cell>
          <cell r="W98">
            <v>9.8</v>
          </cell>
        </row>
        <row r="99">
          <cell r="I99">
            <v>767.51</v>
          </cell>
          <cell r="V99">
            <v>39.519999999999996</v>
          </cell>
          <cell r="W99">
            <v>0</v>
          </cell>
        </row>
        <row r="100">
          <cell r="I100">
            <v>786.05</v>
          </cell>
          <cell r="V100">
            <v>19.46</v>
          </cell>
          <cell r="W100">
            <v>9.15</v>
          </cell>
        </row>
        <row r="101">
          <cell r="I101">
            <v>786.23</v>
          </cell>
          <cell r="V101">
            <v>18.95</v>
          </cell>
          <cell r="W101">
            <v>18.95</v>
          </cell>
        </row>
        <row r="102">
          <cell r="I102">
            <v>786.9</v>
          </cell>
          <cell r="V102">
            <v>7.81</v>
          </cell>
          <cell r="W102">
            <v>7.81</v>
          </cell>
        </row>
        <row r="103">
          <cell r="I103">
            <v>798.62</v>
          </cell>
          <cell r="V103">
            <v>21.48</v>
          </cell>
          <cell r="W103">
            <v>21.48</v>
          </cell>
        </row>
        <row r="104">
          <cell r="I104">
            <v>807.64</v>
          </cell>
          <cell r="V104">
            <v>19.9</v>
          </cell>
          <cell r="W104">
            <v>9.9</v>
          </cell>
        </row>
        <row r="105">
          <cell r="I105">
            <v>815.38</v>
          </cell>
          <cell r="V105">
            <v>19.6</v>
          </cell>
          <cell r="W105">
            <v>19.6</v>
          </cell>
        </row>
        <row r="106">
          <cell r="I106">
            <v>818.32</v>
          </cell>
          <cell r="V106">
            <v>19.25</v>
          </cell>
          <cell r="W106">
            <v>9</v>
          </cell>
        </row>
        <row r="107">
          <cell r="I107">
            <v>819.58</v>
          </cell>
          <cell r="V107">
            <v>12.6</v>
          </cell>
          <cell r="W107">
            <v>12.6</v>
          </cell>
        </row>
        <row r="108">
          <cell r="I108">
            <v>823.02</v>
          </cell>
          <cell r="V108">
            <v>26.770000000000003</v>
          </cell>
          <cell r="W108">
            <v>13.8</v>
          </cell>
        </row>
        <row r="109">
          <cell r="I109">
            <v>826.29</v>
          </cell>
          <cell r="V109">
            <v>30.67</v>
          </cell>
          <cell r="W109">
            <v>14.6</v>
          </cell>
        </row>
        <row r="110">
          <cell r="I110">
            <v>832.34</v>
          </cell>
          <cell r="V110">
            <v>0</v>
          </cell>
          <cell r="W110">
            <v>0</v>
          </cell>
        </row>
        <row r="111">
          <cell r="I111">
            <v>841.74</v>
          </cell>
          <cell r="V111">
            <v>22.6</v>
          </cell>
          <cell r="W111">
            <v>10.4</v>
          </cell>
        </row>
        <row r="112">
          <cell r="I112">
            <v>861.55</v>
          </cell>
          <cell r="V112">
            <v>21.990000000000002</v>
          </cell>
          <cell r="W112">
            <v>10.8</v>
          </cell>
        </row>
        <row r="113">
          <cell r="I113">
            <v>869.23</v>
          </cell>
          <cell r="V113">
            <v>10.14</v>
          </cell>
          <cell r="W113">
            <v>10.14</v>
          </cell>
        </row>
        <row r="114">
          <cell r="I114">
            <v>871.57</v>
          </cell>
          <cell r="V114">
            <v>18.73</v>
          </cell>
          <cell r="W114">
            <v>9.3</v>
          </cell>
        </row>
        <row r="115">
          <cell r="I115">
            <v>872.42</v>
          </cell>
          <cell r="V115">
            <v>10.8</v>
          </cell>
          <cell r="W115">
            <v>0</v>
          </cell>
        </row>
        <row r="116">
          <cell r="I116">
            <v>879.95</v>
          </cell>
          <cell r="V116">
            <v>23.58</v>
          </cell>
          <cell r="W116">
            <v>11.3</v>
          </cell>
        </row>
        <row r="117">
          <cell r="I117">
            <v>881.79</v>
          </cell>
          <cell r="V117">
            <v>14.5</v>
          </cell>
          <cell r="W117">
            <v>14.5</v>
          </cell>
        </row>
        <row r="118">
          <cell r="I118">
            <v>899.9</v>
          </cell>
          <cell r="V118">
            <v>18.25</v>
          </cell>
          <cell r="W118">
            <v>8.2</v>
          </cell>
        </row>
        <row r="119">
          <cell r="I119">
            <v>928.91</v>
          </cell>
          <cell r="V119">
            <v>16.07</v>
          </cell>
          <cell r="W119">
            <v>7.5</v>
          </cell>
        </row>
        <row r="120">
          <cell r="I120">
            <v>931.79</v>
          </cell>
          <cell r="V120">
            <v>10.9</v>
          </cell>
          <cell r="W120">
            <v>10.9</v>
          </cell>
        </row>
        <row r="121">
          <cell r="I121">
            <v>933.27</v>
          </cell>
          <cell r="V121">
            <v>15.2</v>
          </cell>
          <cell r="W121">
            <v>9.2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8"/>
  <sheetViews>
    <sheetView workbookViewId="0" topLeftCell="A1">
      <pane ySplit="915" topLeftCell="BM112" activePane="bottomLeft" state="split"/>
      <selection pane="topLeft" activeCell="K2" sqref="K2"/>
      <selection pane="bottomLeft" activeCell="G84" sqref="G84"/>
    </sheetView>
  </sheetViews>
  <sheetFormatPr defaultColWidth="9.00390625" defaultRowHeight="12"/>
  <cols>
    <col min="1" max="1" width="4.875" style="1" customWidth="1"/>
    <col min="2" max="2" width="14.375" style="1" customWidth="1"/>
    <col min="3" max="3" width="11.375" style="0" customWidth="1"/>
    <col min="4" max="5" width="4.375" style="0" customWidth="1"/>
    <col min="6" max="6" width="5.00390625" style="0" customWidth="1"/>
    <col min="7" max="8" width="8.125" style="0" customWidth="1"/>
    <col min="9" max="9" width="8.875" style="0" customWidth="1"/>
    <col min="10" max="11" width="6.125" style="0" customWidth="1"/>
    <col min="12" max="16384" width="11.375" style="0" customWidth="1"/>
  </cols>
  <sheetData>
    <row r="1" spans="1:10" ht="12.75">
      <c r="A1" s="3" t="s">
        <v>446</v>
      </c>
      <c r="B1" s="4"/>
      <c r="D1" s="20" t="s">
        <v>403</v>
      </c>
      <c r="E1" s="19"/>
      <c r="F1" s="19" t="s">
        <v>192</v>
      </c>
      <c r="G1" s="20" t="s">
        <v>193</v>
      </c>
      <c r="H1" s="20" t="s">
        <v>194</v>
      </c>
      <c r="I1" s="19" t="s">
        <v>362</v>
      </c>
      <c r="J1" t="s">
        <v>25</v>
      </c>
    </row>
    <row r="2" spans="1:11" ht="12.75">
      <c r="A2" s="5"/>
      <c r="D2" s="20"/>
      <c r="E2" s="19"/>
      <c r="F2" s="19"/>
      <c r="G2" s="20" t="s">
        <v>368</v>
      </c>
      <c r="H2" s="20" t="s">
        <v>368</v>
      </c>
      <c r="I2" s="19" t="s">
        <v>369</v>
      </c>
      <c r="J2" t="s">
        <v>26</v>
      </c>
      <c r="K2" t="s">
        <v>27</v>
      </c>
    </row>
    <row r="3" spans="1:9" ht="12.75">
      <c r="A3" s="5" t="s">
        <v>180</v>
      </c>
      <c r="B3" s="1" t="s">
        <v>181</v>
      </c>
      <c r="D3" s="20"/>
      <c r="E3" s="19"/>
      <c r="F3" s="19"/>
      <c r="G3" s="20"/>
      <c r="H3" s="20"/>
      <c r="I3" s="19"/>
    </row>
    <row r="4" spans="1:9" ht="12.75">
      <c r="A4" s="6"/>
      <c r="B4" s="2"/>
      <c r="D4" s="20"/>
      <c r="E4" s="19"/>
      <c r="F4" s="19"/>
      <c r="G4" s="20"/>
      <c r="H4" s="20"/>
      <c r="I4" s="19"/>
    </row>
    <row r="5" spans="1:9" ht="12.75">
      <c r="A5" s="3" t="s">
        <v>8</v>
      </c>
      <c r="B5" s="4"/>
      <c r="D5" s="20"/>
      <c r="E5" s="19"/>
      <c r="F5" s="19"/>
      <c r="G5" s="20"/>
      <c r="H5" s="20"/>
      <c r="I5" s="19"/>
    </row>
    <row r="6" spans="1:9" ht="12.75">
      <c r="A6" s="5"/>
      <c r="D6" s="20"/>
      <c r="E6" s="19"/>
      <c r="F6" s="19"/>
      <c r="G6" s="20"/>
      <c r="H6" s="20"/>
      <c r="I6" s="19"/>
    </row>
    <row r="7" spans="1:9" ht="12.75">
      <c r="A7" s="5" t="s">
        <v>10</v>
      </c>
      <c r="D7" s="20"/>
      <c r="E7" s="19"/>
      <c r="F7" s="19"/>
      <c r="G7" s="20"/>
      <c r="H7" s="20"/>
      <c r="I7" s="19"/>
    </row>
    <row r="8" spans="1:9" ht="12.75">
      <c r="A8" s="5"/>
      <c r="D8" s="20"/>
      <c r="E8" s="19"/>
      <c r="F8" s="19"/>
      <c r="G8" s="20"/>
      <c r="H8" s="20"/>
      <c r="I8" s="19"/>
    </row>
    <row r="9" spans="1:11" ht="12.75">
      <c r="A9" s="5" t="s">
        <v>158</v>
      </c>
      <c r="B9" s="1" t="s">
        <v>148</v>
      </c>
      <c r="D9" s="20">
        <v>37</v>
      </c>
      <c r="E9" s="19" t="s">
        <v>204</v>
      </c>
      <c r="F9" s="19">
        <v>1</v>
      </c>
      <c r="G9" s="20">
        <v>22</v>
      </c>
      <c r="H9" s="20">
        <v>27</v>
      </c>
      <c r="I9" s="19">
        <v>461.72</v>
      </c>
      <c r="J9">
        <v>7.21</v>
      </c>
      <c r="K9">
        <v>7.21</v>
      </c>
    </row>
    <row r="10" spans="1:11" ht="12.75">
      <c r="A10" s="5" t="s">
        <v>158</v>
      </c>
      <c r="B10" s="1" t="s">
        <v>150</v>
      </c>
      <c r="D10" s="20">
        <v>37</v>
      </c>
      <c r="E10" s="19" t="s">
        <v>204</v>
      </c>
      <c r="F10" s="19">
        <v>1</v>
      </c>
      <c r="G10" s="20">
        <v>36</v>
      </c>
      <c r="H10" s="20">
        <v>38</v>
      </c>
      <c r="I10" s="19">
        <v>461.86</v>
      </c>
      <c r="J10">
        <v>6.11</v>
      </c>
      <c r="K10">
        <v>6.11</v>
      </c>
    </row>
    <row r="11" spans="1:11" ht="12.75">
      <c r="A11" s="5" t="s">
        <v>158</v>
      </c>
      <c r="B11" s="1" t="s">
        <v>449</v>
      </c>
      <c r="D11" s="20">
        <v>39</v>
      </c>
      <c r="E11" s="19" t="s">
        <v>204</v>
      </c>
      <c r="F11" s="19">
        <v>1</v>
      </c>
      <c r="G11" s="20">
        <v>8</v>
      </c>
      <c r="H11" s="20">
        <v>10</v>
      </c>
      <c r="I11" s="19">
        <v>470.78</v>
      </c>
      <c r="J11">
        <v>4.39</v>
      </c>
      <c r="K11">
        <v>4.39</v>
      </c>
    </row>
    <row r="12" spans="1:11" ht="12.75">
      <c r="A12" s="5" t="s">
        <v>158</v>
      </c>
      <c r="B12" s="1" t="s">
        <v>149</v>
      </c>
      <c r="D12" s="20">
        <v>39</v>
      </c>
      <c r="E12" s="19" t="s">
        <v>204</v>
      </c>
      <c r="F12" s="19">
        <v>1</v>
      </c>
      <c r="G12" s="20">
        <v>25</v>
      </c>
      <c r="H12" s="20">
        <v>27</v>
      </c>
      <c r="I12" s="19">
        <v>470.95</v>
      </c>
      <c r="J12">
        <v>4.3</v>
      </c>
      <c r="K12">
        <v>4.3</v>
      </c>
    </row>
    <row r="13" spans="1:9" ht="12.75">
      <c r="A13" s="5"/>
      <c r="D13" s="20"/>
      <c r="E13" s="19"/>
      <c r="F13" s="19"/>
      <c r="G13" s="20"/>
      <c r="H13" s="20"/>
      <c r="I13" s="19"/>
    </row>
    <row r="14" spans="1:9" ht="12.75">
      <c r="A14" s="3" t="s">
        <v>9</v>
      </c>
      <c r="B14" s="4"/>
      <c r="D14" s="20"/>
      <c r="E14" s="19"/>
      <c r="F14" s="19"/>
      <c r="G14" s="20"/>
      <c r="H14" s="20"/>
      <c r="I14" s="19"/>
    </row>
    <row r="15" spans="1:9" ht="12.75">
      <c r="A15" s="5"/>
      <c r="D15" s="20"/>
      <c r="E15" s="19"/>
      <c r="F15" s="19"/>
      <c r="G15" s="20"/>
      <c r="H15" s="20"/>
      <c r="I15" s="19"/>
    </row>
    <row r="16" spans="1:11" ht="12.75">
      <c r="A16" s="5" t="s">
        <v>158</v>
      </c>
      <c r="B16" s="1" t="s">
        <v>450</v>
      </c>
      <c r="D16" s="20">
        <v>40</v>
      </c>
      <c r="E16" s="19" t="s">
        <v>204</v>
      </c>
      <c r="F16" s="19">
        <v>1</v>
      </c>
      <c r="G16" s="20">
        <v>46</v>
      </c>
      <c r="H16" s="20">
        <v>50</v>
      </c>
      <c r="I16" s="19">
        <v>477.36</v>
      </c>
      <c r="J16">
        <v>17.45</v>
      </c>
      <c r="K16">
        <v>9.03</v>
      </c>
    </row>
    <row r="17" spans="1:11" ht="12.75">
      <c r="A17" s="5" t="s">
        <v>158</v>
      </c>
      <c r="B17" s="1" t="s">
        <v>452</v>
      </c>
      <c r="D17" s="20">
        <v>41</v>
      </c>
      <c r="E17" s="19" t="s">
        <v>204</v>
      </c>
      <c r="F17" s="19">
        <v>1</v>
      </c>
      <c r="G17" s="20">
        <v>26</v>
      </c>
      <c r="H17" s="20">
        <v>30</v>
      </c>
      <c r="I17" s="19">
        <v>483.26</v>
      </c>
      <c r="J17">
        <v>13.74</v>
      </c>
      <c r="K17">
        <v>6.71</v>
      </c>
    </row>
    <row r="18" spans="1:11" ht="12.75">
      <c r="A18" s="5" t="s">
        <v>158</v>
      </c>
      <c r="B18" s="1" t="s">
        <v>79</v>
      </c>
      <c r="D18" s="20">
        <v>41</v>
      </c>
      <c r="E18" s="19" t="s">
        <v>204</v>
      </c>
      <c r="F18" s="19">
        <v>1</v>
      </c>
      <c r="G18" s="20">
        <v>66</v>
      </c>
      <c r="H18" s="20">
        <v>70</v>
      </c>
      <c r="I18" s="19">
        <v>483.66</v>
      </c>
      <c r="J18">
        <v>18.56</v>
      </c>
      <c r="K18">
        <v>9.14</v>
      </c>
    </row>
    <row r="19" spans="1:11" ht="12.75">
      <c r="A19" s="5" t="s">
        <v>158</v>
      </c>
      <c r="B19" s="1" t="s">
        <v>151</v>
      </c>
      <c r="D19" s="20">
        <v>41</v>
      </c>
      <c r="E19" s="19" t="s">
        <v>204</v>
      </c>
      <c r="F19" s="19">
        <v>2</v>
      </c>
      <c r="G19" s="20">
        <v>74</v>
      </c>
      <c r="H19" s="20">
        <v>79</v>
      </c>
      <c r="I19" s="19">
        <v>485.24</v>
      </c>
      <c r="J19">
        <v>23.15</v>
      </c>
      <c r="K19">
        <v>11.2</v>
      </c>
    </row>
    <row r="20" spans="1:11" ht="12.75">
      <c r="A20" s="5" t="s">
        <v>158</v>
      </c>
      <c r="B20" s="1" t="s">
        <v>152</v>
      </c>
      <c r="D20" s="20">
        <v>42</v>
      </c>
      <c r="E20" s="19" t="s">
        <v>204</v>
      </c>
      <c r="F20" s="19">
        <v>2</v>
      </c>
      <c r="G20" s="20">
        <v>100</v>
      </c>
      <c r="H20" s="20">
        <v>102</v>
      </c>
      <c r="I20" s="19">
        <v>489.68</v>
      </c>
      <c r="J20">
        <v>4.88</v>
      </c>
      <c r="K20">
        <v>4.88</v>
      </c>
    </row>
    <row r="21" spans="1:11" ht="12.75">
      <c r="A21" s="5" t="s">
        <v>158</v>
      </c>
      <c r="B21" s="1" t="s">
        <v>153</v>
      </c>
      <c r="D21" s="20">
        <v>43</v>
      </c>
      <c r="E21" s="19" t="s">
        <v>204</v>
      </c>
      <c r="F21" s="19">
        <v>1</v>
      </c>
      <c r="G21" s="20">
        <v>61</v>
      </c>
      <c r="H21" s="20">
        <v>66</v>
      </c>
      <c r="I21" s="19">
        <v>492.81</v>
      </c>
      <c r="J21">
        <v>30.36</v>
      </c>
      <c r="K21">
        <v>15.14</v>
      </c>
    </row>
    <row r="22" spans="1:11" ht="12.75">
      <c r="A22" s="5" t="s">
        <v>158</v>
      </c>
      <c r="B22" s="1" t="s">
        <v>154</v>
      </c>
      <c r="D22" s="20">
        <v>43</v>
      </c>
      <c r="E22" s="19" t="s">
        <v>204</v>
      </c>
      <c r="F22" s="19">
        <v>1</v>
      </c>
      <c r="G22" s="20">
        <v>132</v>
      </c>
      <c r="H22" s="20">
        <v>135</v>
      </c>
      <c r="I22" s="19">
        <v>493.52</v>
      </c>
      <c r="J22">
        <v>14.01</v>
      </c>
      <c r="K22">
        <v>6.95</v>
      </c>
    </row>
    <row r="23" spans="1:11" ht="12.75">
      <c r="A23" s="5" t="s">
        <v>158</v>
      </c>
      <c r="B23" s="1" t="s">
        <v>80</v>
      </c>
      <c r="D23" s="20">
        <v>43</v>
      </c>
      <c r="E23" s="19" t="s">
        <v>204</v>
      </c>
      <c r="F23" s="19">
        <v>2</v>
      </c>
      <c r="G23" s="20">
        <v>109</v>
      </c>
      <c r="H23" s="20">
        <v>113</v>
      </c>
      <c r="I23" s="19">
        <v>494.66</v>
      </c>
      <c r="J23">
        <v>14.1</v>
      </c>
      <c r="K23">
        <v>6.8</v>
      </c>
    </row>
    <row r="24" spans="1:9" ht="12.75">
      <c r="A24" s="6"/>
      <c r="B24" s="2"/>
      <c r="D24" s="20"/>
      <c r="E24" s="19"/>
      <c r="F24" s="19"/>
      <c r="G24" s="20"/>
      <c r="H24" s="20"/>
      <c r="I24" s="19"/>
    </row>
    <row r="25" spans="1:9" ht="12.75">
      <c r="A25" s="5" t="s">
        <v>11</v>
      </c>
      <c r="D25" s="20"/>
      <c r="E25" s="19"/>
      <c r="F25" s="19"/>
      <c r="G25" s="20"/>
      <c r="H25" s="20"/>
      <c r="I25" s="19"/>
    </row>
    <row r="26" spans="1:9" ht="12.75">
      <c r="A26" s="5"/>
      <c r="D26" s="20"/>
      <c r="E26" s="19"/>
      <c r="F26" s="19"/>
      <c r="G26" s="20"/>
      <c r="H26" s="20"/>
      <c r="I26" s="19"/>
    </row>
    <row r="27" spans="1:11" ht="12.75">
      <c r="A27" s="5" t="s">
        <v>158</v>
      </c>
      <c r="B27" s="1" t="s">
        <v>155</v>
      </c>
      <c r="D27" s="20">
        <v>43</v>
      </c>
      <c r="E27" s="19" t="s">
        <v>204</v>
      </c>
      <c r="F27" s="19">
        <v>3</v>
      </c>
      <c r="G27" s="20">
        <v>30</v>
      </c>
      <c r="H27" s="20">
        <v>34</v>
      </c>
      <c r="I27" s="19">
        <v>495.28</v>
      </c>
      <c r="J27">
        <v>6.74</v>
      </c>
      <c r="K27">
        <v>6.74</v>
      </c>
    </row>
    <row r="28" spans="1:11" ht="12.75">
      <c r="A28" s="5" t="s">
        <v>158</v>
      </c>
      <c r="B28" s="1" t="s">
        <v>156</v>
      </c>
      <c r="D28" s="20">
        <v>43</v>
      </c>
      <c r="E28" s="19" t="s">
        <v>204</v>
      </c>
      <c r="F28" s="19">
        <v>3</v>
      </c>
      <c r="G28" s="20">
        <v>75</v>
      </c>
      <c r="H28" s="20">
        <v>80</v>
      </c>
      <c r="I28" s="19">
        <v>495.73</v>
      </c>
      <c r="J28">
        <v>20.93</v>
      </c>
      <c r="K28">
        <v>10.98</v>
      </c>
    </row>
    <row r="29" spans="1:11" ht="12.75">
      <c r="A29" s="5" t="s">
        <v>158</v>
      </c>
      <c r="B29" s="1" t="s">
        <v>157</v>
      </c>
      <c r="D29" s="20">
        <v>43</v>
      </c>
      <c r="E29" s="19" t="s">
        <v>204</v>
      </c>
      <c r="F29" s="19">
        <v>3</v>
      </c>
      <c r="G29" s="20">
        <v>111</v>
      </c>
      <c r="H29" s="20">
        <v>114</v>
      </c>
      <c r="I29" s="19">
        <v>496.09</v>
      </c>
      <c r="J29">
        <v>21.89</v>
      </c>
      <c r="K29">
        <v>11.07</v>
      </c>
    </row>
    <row r="30" spans="1:11" ht="12.75">
      <c r="A30" s="5" t="s">
        <v>159</v>
      </c>
      <c r="B30" s="1" t="s">
        <v>160</v>
      </c>
      <c r="D30" s="20">
        <v>1</v>
      </c>
      <c r="E30" s="19" t="s">
        <v>204</v>
      </c>
      <c r="F30" s="19">
        <v>3</v>
      </c>
      <c r="G30" s="20">
        <v>104</v>
      </c>
      <c r="H30" s="20">
        <v>110</v>
      </c>
      <c r="I30" s="19">
        <v>497.35</v>
      </c>
      <c r="J30">
        <v>18.49</v>
      </c>
      <c r="K30">
        <v>10.06</v>
      </c>
    </row>
    <row r="31" spans="1:9" ht="12.75">
      <c r="A31" s="5"/>
      <c r="D31" s="20"/>
      <c r="E31" s="19"/>
      <c r="F31" s="19"/>
      <c r="G31" s="20"/>
      <c r="H31" s="20"/>
      <c r="I31" s="19"/>
    </row>
    <row r="32" spans="1:9" ht="12.75">
      <c r="A32" s="6"/>
      <c r="B32" s="2"/>
      <c r="D32" s="20"/>
      <c r="E32" s="19"/>
      <c r="F32" s="19"/>
      <c r="G32" s="20"/>
      <c r="H32" s="20"/>
      <c r="I32" s="19"/>
    </row>
    <row r="33" spans="1:9" ht="12.75">
      <c r="A33" s="3" t="s">
        <v>12</v>
      </c>
      <c r="B33" s="4"/>
      <c r="D33" s="20"/>
      <c r="E33" s="19"/>
      <c r="F33" s="19"/>
      <c r="G33" s="20"/>
      <c r="H33" s="20"/>
      <c r="I33" s="19"/>
    </row>
    <row r="34" spans="1:9" ht="12.75">
      <c r="A34" s="5"/>
      <c r="D34" s="20"/>
      <c r="E34" s="19"/>
      <c r="F34" s="19"/>
      <c r="G34" s="20"/>
      <c r="H34" s="20"/>
      <c r="I34" s="19"/>
    </row>
    <row r="35" spans="1:11" ht="12.75">
      <c r="A35" s="5" t="s">
        <v>159</v>
      </c>
      <c r="B35" s="1" t="s">
        <v>84</v>
      </c>
      <c r="D35" s="20">
        <v>1</v>
      </c>
      <c r="E35" s="19" t="s">
        <v>204</v>
      </c>
      <c r="F35" s="19">
        <v>4</v>
      </c>
      <c r="G35" s="20">
        <v>55</v>
      </c>
      <c r="H35" s="20">
        <v>59</v>
      </c>
      <c r="I35" s="19">
        <v>497.95</v>
      </c>
      <c r="J35">
        <v>25.58</v>
      </c>
      <c r="K35">
        <v>13.07</v>
      </c>
    </row>
    <row r="36" spans="1:11" ht="12.75">
      <c r="A36" s="5" t="s">
        <v>159</v>
      </c>
      <c r="B36" s="1" t="s">
        <v>161</v>
      </c>
      <c r="D36" s="20">
        <v>1</v>
      </c>
      <c r="E36" s="19" t="s">
        <v>204</v>
      </c>
      <c r="F36" s="19">
        <v>5</v>
      </c>
      <c r="G36" s="20">
        <v>33</v>
      </c>
      <c r="H36" s="20">
        <v>35</v>
      </c>
      <c r="I36" s="19">
        <v>498.88</v>
      </c>
      <c r="J36">
        <v>15.68</v>
      </c>
      <c r="K36">
        <v>8.53</v>
      </c>
    </row>
    <row r="37" spans="1:11" ht="12.75">
      <c r="A37" s="5" t="s">
        <v>159</v>
      </c>
      <c r="B37" s="1" t="s">
        <v>85</v>
      </c>
      <c r="D37" s="20">
        <v>1</v>
      </c>
      <c r="E37" s="19" t="s">
        <v>204</v>
      </c>
      <c r="F37" s="19">
        <v>5</v>
      </c>
      <c r="G37" s="20">
        <v>46</v>
      </c>
      <c r="H37" s="20">
        <v>50</v>
      </c>
      <c r="I37" s="19">
        <v>499.01</v>
      </c>
      <c r="J37">
        <v>15.37</v>
      </c>
      <c r="K37">
        <v>7.33</v>
      </c>
    </row>
    <row r="38" spans="1:11" ht="12.75">
      <c r="A38" s="5" t="s">
        <v>159</v>
      </c>
      <c r="B38" s="1" t="s">
        <v>162</v>
      </c>
      <c r="D38" s="20">
        <v>1</v>
      </c>
      <c r="E38" s="19" t="s">
        <v>204</v>
      </c>
      <c r="F38" s="19">
        <v>5</v>
      </c>
      <c r="G38" s="20">
        <v>80</v>
      </c>
      <c r="H38" s="20">
        <v>82</v>
      </c>
      <c r="I38" s="19">
        <v>499.35</v>
      </c>
      <c r="J38">
        <v>9.6</v>
      </c>
      <c r="K38">
        <v>4.82</v>
      </c>
    </row>
    <row r="39" spans="1:11" ht="12.75">
      <c r="A39" s="5" t="s">
        <v>159</v>
      </c>
      <c r="B39" s="1" t="s">
        <v>163</v>
      </c>
      <c r="D39" s="20">
        <v>1</v>
      </c>
      <c r="E39" s="19" t="s">
        <v>204</v>
      </c>
      <c r="F39" s="19">
        <v>6</v>
      </c>
      <c r="G39" s="20">
        <v>81</v>
      </c>
      <c r="H39" s="20">
        <v>85</v>
      </c>
      <c r="I39" s="19">
        <v>500.78</v>
      </c>
      <c r="J39">
        <v>20.85</v>
      </c>
      <c r="K39">
        <v>9.84</v>
      </c>
    </row>
    <row r="40" spans="1:11" ht="12.75">
      <c r="A40" s="5" t="s">
        <v>159</v>
      </c>
      <c r="B40" s="10" t="s">
        <v>82</v>
      </c>
      <c r="D40" s="20">
        <v>2</v>
      </c>
      <c r="E40" s="19" t="s">
        <v>204</v>
      </c>
      <c r="F40" s="19">
        <v>3</v>
      </c>
      <c r="G40" s="20">
        <v>67</v>
      </c>
      <c r="H40" s="20">
        <v>71</v>
      </c>
      <c r="I40" s="19">
        <v>506.51</v>
      </c>
      <c r="J40">
        <v>6.4</v>
      </c>
      <c r="K40">
        <v>6.4</v>
      </c>
    </row>
    <row r="41" spans="1:11" ht="12.75">
      <c r="A41" s="5" t="s">
        <v>159</v>
      </c>
      <c r="B41" s="1" t="s">
        <v>86</v>
      </c>
      <c r="D41" s="20">
        <v>2</v>
      </c>
      <c r="E41" s="19" t="s">
        <v>204</v>
      </c>
      <c r="F41" s="19">
        <v>4</v>
      </c>
      <c r="G41" s="20">
        <v>60</v>
      </c>
      <c r="H41" s="20">
        <v>64</v>
      </c>
      <c r="I41" s="19">
        <v>507.7</v>
      </c>
      <c r="J41">
        <v>23.44</v>
      </c>
      <c r="K41">
        <v>11.13</v>
      </c>
    </row>
    <row r="42" spans="1:11" ht="12.75">
      <c r="A42" s="5" t="s">
        <v>159</v>
      </c>
      <c r="B42" s="1" t="s">
        <v>164</v>
      </c>
      <c r="D42" s="20">
        <v>2</v>
      </c>
      <c r="E42" s="19" t="s">
        <v>204</v>
      </c>
      <c r="F42" s="19">
        <v>5</v>
      </c>
      <c r="G42" s="20">
        <v>24</v>
      </c>
      <c r="H42" s="20">
        <v>28</v>
      </c>
      <c r="I42" s="19">
        <v>508.73</v>
      </c>
      <c r="J42">
        <v>15.45</v>
      </c>
      <c r="K42">
        <v>7.54</v>
      </c>
    </row>
    <row r="43" spans="1:11" ht="12.75">
      <c r="A43" s="5" t="s">
        <v>159</v>
      </c>
      <c r="B43" s="1" t="s">
        <v>165</v>
      </c>
      <c r="D43" s="20">
        <v>2</v>
      </c>
      <c r="E43" s="19" t="s">
        <v>204</v>
      </c>
      <c r="F43" s="19">
        <v>5</v>
      </c>
      <c r="G43" s="20">
        <v>47</v>
      </c>
      <c r="H43" s="20">
        <v>52</v>
      </c>
      <c r="I43" s="19">
        <v>508.96</v>
      </c>
      <c r="J43">
        <v>22.78</v>
      </c>
      <c r="K43">
        <v>14.54</v>
      </c>
    </row>
    <row r="44" spans="1:9" ht="12.75">
      <c r="A44" s="6"/>
      <c r="B44" s="2"/>
      <c r="D44" s="20"/>
      <c r="E44" s="19"/>
      <c r="F44" s="19"/>
      <c r="G44" s="20"/>
      <c r="H44" s="20"/>
      <c r="I44" s="19"/>
    </row>
    <row r="45" spans="1:9" ht="12.75">
      <c r="A45" s="3" t="s">
        <v>13</v>
      </c>
      <c r="B45" s="4"/>
      <c r="D45" s="20"/>
      <c r="E45" s="19"/>
      <c r="F45" s="19"/>
      <c r="G45" s="20"/>
      <c r="H45" s="20"/>
      <c r="I45" s="19"/>
    </row>
    <row r="46" spans="1:9" ht="12.75">
      <c r="A46" s="5"/>
      <c r="D46" s="20"/>
      <c r="E46" s="19"/>
      <c r="F46" s="19"/>
      <c r="G46" s="20"/>
      <c r="H46" s="20"/>
      <c r="I46" s="19"/>
    </row>
    <row r="47" spans="1:11" ht="12.75">
      <c r="A47" s="5" t="s">
        <v>159</v>
      </c>
      <c r="B47" s="1" t="s">
        <v>166</v>
      </c>
      <c r="D47" s="20">
        <v>4</v>
      </c>
      <c r="E47" s="19" t="s">
        <v>204</v>
      </c>
      <c r="F47" s="19">
        <v>1</v>
      </c>
      <c r="G47" s="20">
        <v>72</v>
      </c>
      <c r="H47" s="20">
        <v>77</v>
      </c>
      <c r="I47" s="19">
        <v>522.42</v>
      </c>
      <c r="J47">
        <v>19.19</v>
      </c>
      <c r="K47">
        <v>9.09</v>
      </c>
    </row>
    <row r="48" spans="1:11" ht="12.75">
      <c r="A48" s="5" t="s">
        <v>159</v>
      </c>
      <c r="B48" s="1" t="s">
        <v>167</v>
      </c>
      <c r="D48" s="20">
        <v>4</v>
      </c>
      <c r="E48" s="19" t="s">
        <v>204</v>
      </c>
      <c r="F48" s="19">
        <v>1</v>
      </c>
      <c r="G48" s="20">
        <v>86</v>
      </c>
      <c r="H48" s="20">
        <v>89</v>
      </c>
      <c r="I48" s="19">
        <v>522.56</v>
      </c>
      <c r="J48">
        <v>8.75</v>
      </c>
      <c r="K48">
        <v>4.2</v>
      </c>
    </row>
    <row r="49" spans="1:9" ht="12.75">
      <c r="A49" s="6"/>
      <c r="B49" s="2"/>
      <c r="D49" s="20"/>
      <c r="E49" s="19"/>
      <c r="F49" s="19"/>
      <c r="G49" s="20"/>
      <c r="H49" s="20"/>
      <c r="I49" s="19"/>
    </row>
    <row r="50" spans="1:2" ht="12">
      <c r="A50" s="3" t="s">
        <v>14</v>
      </c>
      <c r="B50" s="4"/>
    </row>
    <row r="51" spans="1:2" ht="12">
      <c r="A51" s="5"/>
      <c r="B51" s="7"/>
    </row>
    <row r="52" spans="1:11" ht="12.75">
      <c r="A52" s="5" t="s">
        <v>159</v>
      </c>
      <c r="B52" s="1" t="s">
        <v>168</v>
      </c>
      <c r="D52" s="20">
        <v>5</v>
      </c>
      <c r="E52" s="19" t="s">
        <v>204</v>
      </c>
      <c r="F52" s="19">
        <v>1</v>
      </c>
      <c r="G52" s="20">
        <v>20</v>
      </c>
      <c r="H52" s="20">
        <v>25</v>
      </c>
      <c r="I52" s="19">
        <v>531.4</v>
      </c>
      <c r="J52">
        <v>34.3</v>
      </c>
      <c r="K52">
        <v>9.07</v>
      </c>
    </row>
    <row r="53" spans="1:11" ht="12.75">
      <c r="A53" s="5" t="s">
        <v>159</v>
      </c>
      <c r="B53" s="1" t="s">
        <v>129</v>
      </c>
      <c r="D53" s="20">
        <v>5</v>
      </c>
      <c r="E53" s="19" t="s">
        <v>204</v>
      </c>
      <c r="F53" s="19">
        <v>1</v>
      </c>
      <c r="G53" s="20">
        <v>95</v>
      </c>
      <c r="H53" s="20">
        <v>98</v>
      </c>
      <c r="I53" s="19">
        <v>532.15</v>
      </c>
      <c r="J53">
        <v>12.95</v>
      </c>
      <c r="K53">
        <v>6.98</v>
      </c>
    </row>
    <row r="54" spans="1:11" ht="12.75">
      <c r="A54" s="5" t="s">
        <v>159</v>
      </c>
      <c r="B54" s="1" t="s">
        <v>169</v>
      </c>
      <c r="D54" s="20">
        <v>5</v>
      </c>
      <c r="E54" s="19" t="s">
        <v>204</v>
      </c>
      <c r="F54" s="19">
        <v>2</v>
      </c>
      <c r="G54" s="20">
        <v>50</v>
      </c>
      <c r="H54" s="20">
        <v>54</v>
      </c>
      <c r="I54" s="19">
        <v>532.96</v>
      </c>
      <c r="J54">
        <v>17.44</v>
      </c>
      <c r="K54">
        <v>9.01</v>
      </c>
    </row>
    <row r="55" spans="1:11" ht="12.75">
      <c r="A55" s="5" t="s">
        <v>159</v>
      </c>
      <c r="B55" s="1" t="s">
        <v>131</v>
      </c>
      <c r="D55" s="20">
        <v>5</v>
      </c>
      <c r="E55" s="19" t="s">
        <v>204</v>
      </c>
      <c r="F55" s="19">
        <v>3</v>
      </c>
      <c r="G55" s="20">
        <v>53</v>
      </c>
      <c r="H55" s="20">
        <v>56</v>
      </c>
      <c r="I55" s="19">
        <v>534.3</v>
      </c>
      <c r="J55">
        <v>13.12</v>
      </c>
      <c r="K55">
        <v>13.12</v>
      </c>
    </row>
    <row r="56" spans="1:11" ht="12.75">
      <c r="A56" s="5" t="s">
        <v>159</v>
      </c>
      <c r="B56" s="1" t="s">
        <v>134</v>
      </c>
      <c r="D56" s="20">
        <v>5</v>
      </c>
      <c r="E56" s="19" t="s">
        <v>204</v>
      </c>
      <c r="F56" s="19">
        <v>3</v>
      </c>
      <c r="G56" s="20">
        <v>78</v>
      </c>
      <c r="H56" s="20">
        <v>82</v>
      </c>
      <c r="I56" s="19">
        <v>534.55</v>
      </c>
      <c r="J56">
        <v>20.01</v>
      </c>
      <c r="K56">
        <v>13.37</v>
      </c>
    </row>
    <row r="57" spans="1:9" ht="12.75">
      <c r="A57" s="5" t="s">
        <v>159</v>
      </c>
      <c r="B57" s="8" t="s">
        <v>132</v>
      </c>
      <c r="D57" s="20"/>
      <c r="E57" s="19"/>
      <c r="F57" s="19"/>
      <c r="G57" s="20"/>
      <c r="H57" s="20"/>
      <c r="I57" s="19"/>
    </row>
    <row r="58" spans="1:11" ht="12.75">
      <c r="A58" s="5" t="s">
        <v>159</v>
      </c>
      <c r="B58" s="1" t="s">
        <v>135</v>
      </c>
      <c r="D58" s="20">
        <v>5</v>
      </c>
      <c r="E58" s="19" t="s">
        <v>204</v>
      </c>
      <c r="F58" s="19">
        <v>4</v>
      </c>
      <c r="G58" s="20">
        <v>21</v>
      </c>
      <c r="H58" s="20">
        <v>23</v>
      </c>
      <c r="I58" s="19">
        <v>535.48</v>
      </c>
      <c r="J58">
        <v>13.59</v>
      </c>
      <c r="K58">
        <v>6.32</v>
      </c>
    </row>
    <row r="59" spans="1:11" ht="12.75">
      <c r="A59" s="5" t="s">
        <v>159</v>
      </c>
      <c r="B59" s="10" t="s">
        <v>179</v>
      </c>
      <c r="D59" s="20">
        <v>5</v>
      </c>
      <c r="E59" s="19" t="s">
        <v>204</v>
      </c>
      <c r="F59" s="19">
        <v>5</v>
      </c>
      <c r="G59" s="20">
        <v>93</v>
      </c>
      <c r="H59" s="20">
        <v>96</v>
      </c>
      <c r="I59" s="19">
        <v>537.62</v>
      </c>
      <c r="J59">
        <v>17.86</v>
      </c>
      <c r="K59">
        <v>10.5</v>
      </c>
    </row>
    <row r="60" spans="1:11" ht="12.75">
      <c r="A60" s="5" t="s">
        <v>159</v>
      </c>
      <c r="B60" s="10" t="s">
        <v>257</v>
      </c>
      <c r="D60" s="20">
        <v>5</v>
      </c>
      <c r="E60" s="19" t="s">
        <v>204</v>
      </c>
      <c r="F60" s="19">
        <v>5</v>
      </c>
      <c r="G60" s="20">
        <v>113</v>
      </c>
      <c r="H60" s="20">
        <v>116</v>
      </c>
      <c r="I60" s="19">
        <v>537.82</v>
      </c>
      <c r="J60">
        <v>19.06</v>
      </c>
      <c r="K60">
        <v>9.96</v>
      </c>
    </row>
    <row r="61" spans="1:11" ht="12.75">
      <c r="A61" s="5" t="s">
        <v>159</v>
      </c>
      <c r="B61" s="10" t="s">
        <v>136</v>
      </c>
      <c r="D61" s="20">
        <v>6</v>
      </c>
      <c r="E61" s="19" t="s">
        <v>204</v>
      </c>
      <c r="F61" s="19">
        <v>2</v>
      </c>
      <c r="G61" s="20">
        <v>64</v>
      </c>
      <c r="H61" s="20">
        <v>68</v>
      </c>
      <c r="I61" s="19">
        <v>542.43</v>
      </c>
      <c r="J61">
        <v>30.09</v>
      </c>
      <c r="K61">
        <v>16.07</v>
      </c>
    </row>
    <row r="62" spans="1:11" ht="12.75">
      <c r="A62" s="5" t="s">
        <v>159</v>
      </c>
      <c r="B62" s="1" t="s">
        <v>352</v>
      </c>
      <c r="D62" s="20">
        <v>6</v>
      </c>
      <c r="E62" s="19" t="s">
        <v>204</v>
      </c>
      <c r="F62" s="19">
        <v>3</v>
      </c>
      <c r="G62" s="20">
        <v>15</v>
      </c>
      <c r="H62" s="20">
        <v>17</v>
      </c>
      <c r="I62" s="19">
        <v>543.44</v>
      </c>
      <c r="J62">
        <v>10.04</v>
      </c>
      <c r="K62">
        <v>5.33</v>
      </c>
    </row>
    <row r="63" spans="1:11" ht="12.75">
      <c r="A63" s="5" t="s">
        <v>159</v>
      </c>
      <c r="B63" s="1" t="s">
        <v>137</v>
      </c>
      <c r="D63" s="20">
        <v>6</v>
      </c>
      <c r="E63" s="19" t="s">
        <v>204</v>
      </c>
      <c r="F63" s="19">
        <v>3</v>
      </c>
      <c r="G63" s="20">
        <v>42</v>
      </c>
      <c r="H63" s="20">
        <v>45</v>
      </c>
      <c r="I63" s="19">
        <v>543.71</v>
      </c>
      <c r="J63">
        <v>8.97</v>
      </c>
      <c r="K63">
        <v>8.97</v>
      </c>
    </row>
    <row r="64" spans="1:11" ht="12.75">
      <c r="A64" s="5" t="s">
        <v>159</v>
      </c>
      <c r="B64" s="10" t="s">
        <v>178</v>
      </c>
      <c r="D64" s="20">
        <v>7</v>
      </c>
      <c r="E64" s="19" t="s">
        <v>204</v>
      </c>
      <c r="F64" s="19">
        <v>1</v>
      </c>
      <c r="G64" s="20">
        <v>126</v>
      </c>
      <c r="H64" s="20">
        <v>128</v>
      </c>
      <c r="I64" s="19">
        <v>551.36</v>
      </c>
      <c r="J64">
        <v>11.61</v>
      </c>
      <c r="K64">
        <v>11.61</v>
      </c>
    </row>
    <row r="65" spans="1:11" ht="12.75">
      <c r="A65" s="5" t="s">
        <v>159</v>
      </c>
      <c r="B65" s="1" t="s">
        <v>170</v>
      </c>
      <c r="D65" s="20">
        <v>7</v>
      </c>
      <c r="E65" s="19" t="s">
        <v>204</v>
      </c>
      <c r="F65" s="19">
        <v>3</v>
      </c>
      <c r="G65" s="20">
        <v>43</v>
      </c>
      <c r="H65" s="20">
        <v>48</v>
      </c>
      <c r="I65" s="19">
        <v>553.41</v>
      </c>
      <c r="J65">
        <v>5.96</v>
      </c>
      <c r="K65">
        <v>5.96</v>
      </c>
    </row>
    <row r="66" spans="1:11" ht="12.75">
      <c r="A66" s="5" t="s">
        <v>159</v>
      </c>
      <c r="B66" s="1" t="s">
        <v>138</v>
      </c>
      <c r="D66" s="20">
        <v>7</v>
      </c>
      <c r="E66" s="19" t="s">
        <v>204</v>
      </c>
      <c r="F66" s="19">
        <v>4</v>
      </c>
      <c r="G66" s="20">
        <v>17</v>
      </c>
      <c r="H66" s="20">
        <v>24</v>
      </c>
      <c r="I66" s="19">
        <v>554.6</v>
      </c>
      <c r="J66">
        <v>24.93</v>
      </c>
      <c r="K66">
        <v>11.66</v>
      </c>
    </row>
    <row r="67" spans="1:11" ht="12.75">
      <c r="A67" s="5" t="s">
        <v>159</v>
      </c>
      <c r="B67" s="1" t="s">
        <v>171</v>
      </c>
      <c r="D67" s="20">
        <v>7</v>
      </c>
      <c r="E67" s="19" t="s">
        <v>204</v>
      </c>
      <c r="F67" s="19">
        <v>4</v>
      </c>
      <c r="G67" s="20">
        <v>121</v>
      </c>
      <c r="H67" s="20">
        <v>126</v>
      </c>
      <c r="I67" s="19">
        <v>555.64</v>
      </c>
      <c r="J67">
        <v>15.61</v>
      </c>
      <c r="K67">
        <v>7.39</v>
      </c>
    </row>
    <row r="68" spans="1:11" ht="12.75">
      <c r="A68" s="5" t="s">
        <v>159</v>
      </c>
      <c r="B68" s="10" t="s">
        <v>139</v>
      </c>
      <c r="D68" s="20">
        <v>8</v>
      </c>
      <c r="E68" s="19" t="s">
        <v>204</v>
      </c>
      <c r="F68" s="19">
        <v>1</v>
      </c>
      <c r="G68" s="20">
        <v>80</v>
      </c>
      <c r="H68" s="20">
        <v>84</v>
      </c>
      <c r="I68" s="19">
        <v>560.3</v>
      </c>
      <c r="J68">
        <v>16.15</v>
      </c>
      <c r="K68">
        <v>16.15</v>
      </c>
    </row>
    <row r="69" spans="1:11" ht="12.75">
      <c r="A69" s="5" t="s">
        <v>159</v>
      </c>
      <c r="B69" s="1" t="s">
        <v>140</v>
      </c>
      <c r="D69" s="20">
        <v>9</v>
      </c>
      <c r="E69" s="19" t="s">
        <v>204</v>
      </c>
      <c r="F69" s="19">
        <v>3</v>
      </c>
      <c r="G69" s="20">
        <v>41</v>
      </c>
      <c r="H69" s="20">
        <v>45</v>
      </c>
      <c r="I69" s="19">
        <v>566.35</v>
      </c>
      <c r="J69">
        <v>20.63</v>
      </c>
      <c r="K69">
        <v>10.6</v>
      </c>
    </row>
    <row r="70" spans="1:11" ht="12.75">
      <c r="A70" s="5" t="s">
        <v>159</v>
      </c>
      <c r="B70" s="1" t="s">
        <v>141</v>
      </c>
      <c r="D70" s="20">
        <v>9</v>
      </c>
      <c r="E70" s="19" t="s">
        <v>204</v>
      </c>
      <c r="F70" s="19">
        <v>4</v>
      </c>
      <c r="G70" s="20">
        <v>1</v>
      </c>
      <c r="H70" s="20">
        <v>4</v>
      </c>
      <c r="I70" s="19">
        <v>567.22</v>
      </c>
      <c r="J70">
        <v>15.27</v>
      </c>
      <c r="K70">
        <v>15.27</v>
      </c>
    </row>
    <row r="71" spans="1:11" ht="12.75">
      <c r="A71" s="5" t="s">
        <v>159</v>
      </c>
      <c r="B71" s="10" t="s">
        <v>177</v>
      </c>
      <c r="D71" s="20">
        <v>10</v>
      </c>
      <c r="E71" s="19" t="s">
        <v>204</v>
      </c>
      <c r="F71" s="19">
        <v>2</v>
      </c>
      <c r="G71" s="20">
        <v>72</v>
      </c>
      <c r="H71" s="20">
        <v>77</v>
      </c>
      <c r="I71" s="19">
        <v>571.22</v>
      </c>
      <c r="J71">
        <v>20.34</v>
      </c>
      <c r="K71">
        <v>9.97</v>
      </c>
    </row>
    <row r="72" spans="1:11" ht="12.75">
      <c r="A72" s="11" t="s">
        <v>159</v>
      </c>
      <c r="B72" s="7" t="s">
        <v>347</v>
      </c>
      <c r="D72" s="20">
        <v>10</v>
      </c>
      <c r="E72" s="19" t="s">
        <v>204</v>
      </c>
      <c r="F72" s="19">
        <v>4</v>
      </c>
      <c r="G72" s="20">
        <v>108</v>
      </c>
      <c r="H72" s="20">
        <v>110</v>
      </c>
      <c r="I72" s="19">
        <v>574.5</v>
      </c>
      <c r="J72">
        <v>0</v>
      </c>
      <c r="K72">
        <v>0</v>
      </c>
    </row>
    <row r="73" spans="1:11" ht="12.75">
      <c r="A73" s="5" t="s">
        <v>159</v>
      </c>
      <c r="B73" s="1" t="s">
        <v>142</v>
      </c>
      <c r="D73" s="20">
        <v>10</v>
      </c>
      <c r="E73" s="19" t="s">
        <v>204</v>
      </c>
      <c r="F73" s="19">
        <v>6</v>
      </c>
      <c r="G73" s="20">
        <v>71</v>
      </c>
      <c r="H73" s="20">
        <v>78</v>
      </c>
      <c r="I73" s="19">
        <v>576.87</v>
      </c>
      <c r="J73">
        <v>20.27</v>
      </c>
      <c r="K73">
        <v>11.18</v>
      </c>
    </row>
    <row r="74" spans="1:11" ht="12.75">
      <c r="A74" s="5" t="s">
        <v>159</v>
      </c>
      <c r="B74" s="1" t="s">
        <v>172</v>
      </c>
      <c r="D74" s="20">
        <v>11</v>
      </c>
      <c r="E74" s="19" t="s">
        <v>204</v>
      </c>
      <c r="F74" s="19">
        <v>1</v>
      </c>
      <c r="G74" s="20">
        <v>17</v>
      </c>
      <c r="H74" s="20">
        <v>21</v>
      </c>
      <c r="I74" s="19">
        <v>578.07</v>
      </c>
      <c r="J74">
        <v>14.99</v>
      </c>
      <c r="K74">
        <v>7.22</v>
      </c>
    </row>
    <row r="75" spans="1:11" ht="12.75">
      <c r="A75" s="5" t="s">
        <v>159</v>
      </c>
      <c r="B75" s="1" t="s">
        <v>173</v>
      </c>
      <c r="D75" s="20">
        <v>11</v>
      </c>
      <c r="E75" s="19" t="s">
        <v>204</v>
      </c>
      <c r="F75" s="19">
        <v>1</v>
      </c>
      <c r="G75" s="20">
        <v>87</v>
      </c>
      <c r="H75" s="20">
        <v>91</v>
      </c>
      <c r="I75" s="19">
        <v>578.77</v>
      </c>
      <c r="J75">
        <v>19.26</v>
      </c>
      <c r="K75">
        <v>9.29</v>
      </c>
    </row>
    <row r="76" spans="1:11" ht="12.75">
      <c r="A76" s="5" t="s">
        <v>159</v>
      </c>
      <c r="B76" s="1" t="s">
        <v>174</v>
      </c>
      <c r="D76" s="20">
        <v>11</v>
      </c>
      <c r="E76" s="19" t="s">
        <v>204</v>
      </c>
      <c r="F76" s="19">
        <v>2</v>
      </c>
      <c r="G76" s="20">
        <v>145</v>
      </c>
      <c r="H76" s="20">
        <v>148</v>
      </c>
      <c r="I76" s="19">
        <v>580.75</v>
      </c>
      <c r="J76">
        <v>14.56</v>
      </c>
      <c r="K76">
        <v>6.55</v>
      </c>
    </row>
    <row r="77" spans="1:11" ht="12.75">
      <c r="A77" s="5" t="s">
        <v>159</v>
      </c>
      <c r="B77" s="10" t="s">
        <v>143</v>
      </c>
      <c r="D77" s="20">
        <v>11</v>
      </c>
      <c r="E77" s="19" t="s">
        <v>204</v>
      </c>
      <c r="F77" s="19">
        <v>3</v>
      </c>
      <c r="G77" s="20">
        <v>113</v>
      </c>
      <c r="H77" s="20">
        <v>117</v>
      </c>
      <c r="I77" s="19">
        <v>581.93</v>
      </c>
      <c r="J77">
        <v>13.42</v>
      </c>
      <c r="K77">
        <v>6.67</v>
      </c>
    </row>
    <row r="78" spans="1:11" ht="12.75">
      <c r="A78" s="5" t="s">
        <v>159</v>
      </c>
      <c r="B78" s="1" t="s">
        <v>175</v>
      </c>
      <c r="D78" s="20">
        <v>12</v>
      </c>
      <c r="E78" s="19" t="s">
        <v>204</v>
      </c>
      <c r="F78" s="19">
        <v>1</v>
      </c>
      <c r="G78" s="20">
        <v>10</v>
      </c>
      <c r="H78" s="20">
        <v>16</v>
      </c>
      <c r="I78" s="19">
        <v>587.4</v>
      </c>
      <c r="J78">
        <v>14.66</v>
      </c>
      <c r="K78">
        <v>7.4</v>
      </c>
    </row>
    <row r="79" spans="1:11" ht="12.75">
      <c r="A79" s="5" t="s">
        <v>159</v>
      </c>
      <c r="B79" s="1" t="s">
        <v>176</v>
      </c>
      <c r="D79" s="20">
        <v>12</v>
      </c>
      <c r="E79" s="19" t="s">
        <v>204</v>
      </c>
      <c r="F79" s="19">
        <v>1</v>
      </c>
      <c r="G79" s="20">
        <v>29</v>
      </c>
      <c r="H79" s="20">
        <v>33</v>
      </c>
      <c r="I79" s="19">
        <v>587.59</v>
      </c>
      <c r="J79">
        <v>7.46</v>
      </c>
      <c r="K79">
        <v>7.46</v>
      </c>
    </row>
    <row r="80" spans="1:11" ht="12.75">
      <c r="A80" s="5" t="s">
        <v>159</v>
      </c>
      <c r="B80" s="1" t="s">
        <v>144</v>
      </c>
      <c r="D80" s="20">
        <v>12</v>
      </c>
      <c r="E80" s="19" t="s">
        <v>204</v>
      </c>
      <c r="F80" s="19">
        <v>1</v>
      </c>
      <c r="G80" s="20">
        <v>46</v>
      </c>
      <c r="H80" s="20">
        <v>53</v>
      </c>
      <c r="I80" s="19">
        <v>587.76</v>
      </c>
      <c r="J80">
        <v>10.7</v>
      </c>
      <c r="K80">
        <v>10.7</v>
      </c>
    </row>
    <row r="81" spans="1:11" ht="12.75">
      <c r="A81" s="5" t="s">
        <v>159</v>
      </c>
      <c r="B81" s="1" t="s">
        <v>146</v>
      </c>
      <c r="D81" s="20">
        <v>12</v>
      </c>
      <c r="E81" s="19" t="s">
        <v>204</v>
      </c>
      <c r="F81" s="19">
        <v>2</v>
      </c>
      <c r="G81" s="20">
        <v>111</v>
      </c>
      <c r="H81" s="20">
        <v>113</v>
      </c>
      <c r="I81" s="19">
        <v>589.91</v>
      </c>
      <c r="J81">
        <v>8.4</v>
      </c>
      <c r="K81">
        <v>4.39</v>
      </c>
    </row>
    <row r="82" spans="1:11" ht="12.75">
      <c r="A82" s="6" t="s">
        <v>159</v>
      </c>
      <c r="B82" s="2" t="s">
        <v>145</v>
      </c>
      <c r="D82" s="20">
        <v>12</v>
      </c>
      <c r="E82" s="19" t="s">
        <v>204</v>
      </c>
      <c r="F82" s="19">
        <v>2</v>
      </c>
      <c r="G82" s="20">
        <v>113</v>
      </c>
      <c r="H82" s="20">
        <v>117</v>
      </c>
      <c r="I82" s="19">
        <v>589.93</v>
      </c>
      <c r="J82">
        <v>18.26</v>
      </c>
      <c r="K82">
        <v>7.75</v>
      </c>
    </row>
    <row r="83" spans="4:9" ht="12.75">
      <c r="D83" s="20"/>
      <c r="E83" s="19"/>
      <c r="F83" s="19"/>
      <c r="G83" s="20"/>
      <c r="H83" s="20"/>
      <c r="I83" s="19"/>
    </row>
    <row r="84" spans="1:9" ht="12.75">
      <c r="A84" s="1" t="s">
        <v>377</v>
      </c>
      <c r="D84" s="20"/>
      <c r="E84" s="19"/>
      <c r="F84" s="19"/>
      <c r="G84" s="20"/>
      <c r="H84" s="20"/>
      <c r="I84" s="19"/>
    </row>
    <row r="85" spans="1:9" ht="12.75">
      <c r="A85" s="1" t="s">
        <v>112</v>
      </c>
      <c r="D85" s="20"/>
      <c r="E85" s="19"/>
      <c r="F85" s="19"/>
      <c r="G85" s="20"/>
      <c r="H85" s="20"/>
      <c r="I85" s="19"/>
    </row>
    <row r="86" spans="1:9" ht="12.75">
      <c r="A86" s="1" t="s">
        <v>361</v>
      </c>
      <c r="D86" s="20"/>
      <c r="E86" s="19"/>
      <c r="F86" s="19"/>
      <c r="G86" s="20"/>
      <c r="H86" s="20"/>
      <c r="I86" s="19"/>
    </row>
    <row r="87" spans="1:9" ht="12.75">
      <c r="A87" s="1" t="s">
        <v>7</v>
      </c>
      <c r="D87" s="20"/>
      <c r="E87" s="19"/>
      <c r="F87" s="19"/>
      <c r="G87" s="20"/>
      <c r="H87" s="20"/>
      <c r="I87" s="19"/>
    </row>
    <row r="88" spans="4:9" ht="12.75">
      <c r="D88" s="20"/>
      <c r="E88" s="19"/>
      <c r="F88" s="19"/>
      <c r="G88" s="20"/>
      <c r="H88" s="20"/>
      <c r="I88" s="19"/>
    </row>
    <row r="89" spans="4:9" ht="12.75">
      <c r="D89" s="20"/>
      <c r="E89" s="19"/>
      <c r="F89" s="19"/>
      <c r="G89" s="20"/>
      <c r="H89" s="20"/>
      <c r="I89" s="19"/>
    </row>
    <row r="90" spans="4:9" ht="12.75">
      <c r="D90" s="20"/>
      <c r="E90" s="19"/>
      <c r="F90" s="19"/>
      <c r="G90" s="20"/>
      <c r="H90" s="20"/>
      <c r="I90" s="19"/>
    </row>
    <row r="91" spans="1:9" ht="12.75">
      <c r="A91" s="1" t="s">
        <v>442</v>
      </c>
      <c r="D91" s="20"/>
      <c r="E91" s="19"/>
      <c r="F91" s="19"/>
      <c r="G91" s="20"/>
      <c r="H91" s="20"/>
      <c r="I91" s="19"/>
    </row>
    <row r="92" spans="4:9" ht="12.75">
      <c r="D92" s="20"/>
      <c r="E92" s="19"/>
      <c r="F92" s="19"/>
      <c r="G92" s="20"/>
      <c r="H92" s="20"/>
      <c r="I92" s="19"/>
    </row>
    <row r="93" spans="1:9" ht="12.75">
      <c r="A93" s="3" t="s">
        <v>436</v>
      </c>
      <c r="B93" s="4"/>
      <c r="D93" s="20"/>
      <c r="E93" s="19"/>
      <c r="F93" s="19"/>
      <c r="G93" s="20"/>
      <c r="H93" s="20"/>
      <c r="I93" s="19"/>
    </row>
    <row r="94" spans="1:9" ht="12.75">
      <c r="A94" s="5"/>
      <c r="D94" s="20"/>
      <c r="E94" s="19"/>
      <c r="F94" s="19"/>
      <c r="G94" s="20"/>
      <c r="H94" s="20"/>
      <c r="I94" s="19"/>
    </row>
    <row r="95" spans="1:9" ht="12.75">
      <c r="A95" s="5" t="s">
        <v>439</v>
      </c>
      <c r="D95" s="20"/>
      <c r="E95" s="19"/>
      <c r="F95" s="19"/>
      <c r="G95" s="20"/>
      <c r="H95" s="20"/>
      <c r="I95" s="19"/>
    </row>
    <row r="96" spans="1:11" ht="12.75">
      <c r="A96" s="6" t="s">
        <v>159</v>
      </c>
      <c r="B96" s="1" t="s">
        <v>370</v>
      </c>
      <c r="D96" s="20">
        <v>14</v>
      </c>
      <c r="E96" s="19" t="s">
        <v>204</v>
      </c>
      <c r="F96" s="19">
        <v>1</v>
      </c>
      <c r="G96" s="20">
        <v>86</v>
      </c>
      <c r="H96" s="20">
        <v>88</v>
      </c>
      <c r="I96" s="19">
        <v>604.86</v>
      </c>
      <c r="J96">
        <v>13.01</v>
      </c>
      <c r="K96">
        <v>5.92</v>
      </c>
    </row>
    <row r="97" spans="1:11" ht="12.75">
      <c r="A97" s="6" t="s">
        <v>159</v>
      </c>
      <c r="B97" s="1" t="s">
        <v>412</v>
      </c>
      <c r="D97" s="20">
        <v>14</v>
      </c>
      <c r="E97" s="19" t="s">
        <v>204</v>
      </c>
      <c r="F97" s="19">
        <v>2</v>
      </c>
      <c r="G97" s="20">
        <v>55</v>
      </c>
      <c r="H97" s="20">
        <v>59</v>
      </c>
      <c r="I97" s="19">
        <v>605.86</v>
      </c>
      <c r="J97">
        <v>12.16</v>
      </c>
      <c r="K97">
        <v>12.16</v>
      </c>
    </row>
    <row r="98" spans="1:11" ht="12.75">
      <c r="A98" s="6" t="s">
        <v>159</v>
      </c>
      <c r="B98" s="1" t="s">
        <v>415</v>
      </c>
      <c r="D98" s="20">
        <v>15</v>
      </c>
      <c r="E98" s="19" t="s">
        <v>204</v>
      </c>
      <c r="F98" s="19">
        <v>5</v>
      </c>
      <c r="G98" s="20">
        <v>31</v>
      </c>
      <c r="H98" s="20">
        <v>33</v>
      </c>
      <c r="I98" s="19">
        <v>619.34</v>
      </c>
      <c r="J98">
        <v>8.81</v>
      </c>
      <c r="K98">
        <v>8.81</v>
      </c>
    </row>
    <row r="99" spans="1:11" ht="12.75">
      <c r="A99" s="6" t="s">
        <v>159</v>
      </c>
      <c r="B99" s="1" t="s">
        <v>416</v>
      </c>
      <c r="D99" s="20">
        <v>15</v>
      </c>
      <c r="E99" s="19" t="s">
        <v>204</v>
      </c>
      <c r="F99" s="19">
        <v>5</v>
      </c>
      <c r="G99" s="20">
        <v>66</v>
      </c>
      <c r="H99" s="20">
        <v>67</v>
      </c>
      <c r="I99" s="19">
        <v>619.69</v>
      </c>
      <c r="J99">
        <v>7.65</v>
      </c>
      <c r="K99">
        <v>7.65</v>
      </c>
    </row>
    <row r="100" spans="1:9" ht="12.75">
      <c r="A100" s="5"/>
      <c r="D100" s="20"/>
      <c r="E100" s="19"/>
      <c r="F100" s="19"/>
      <c r="G100" s="20"/>
      <c r="H100" s="20"/>
      <c r="I100" s="19"/>
    </row>
    <row r="101" spans="1:9" ht="12.75">
      <c r="A101" s="5" t="s">
        <v>440</v>
      </c>
      <c r="D101" s="20"/>
      <c r="E101" s="19"/>
      <c r="F101" s="19"/>
      <c r="G101" s="20"/>
      <c r="H101" s="20"/>
      <c r="I101" s="19"/>
    </row>
    <row r="102" spans="1:11" ht="12.75">
      <c r="A102" s="6" t="s">
        <v>159</v>
      </c>
      <c r="B102" s="1" t="s">
        <v>413</v>
      </c>
      <c r="D102" s="20">
        <v>14</v>
      </c>
      <c r="E102" s="19" t="s">
        <v>204</v>
      </c>
      <c r="F102" s="19">
        <v>2</v>
      </c>
      <c r="G102" s="20">
        <v>117</v>
      </c>
      <c r="H102" s="20">
        <v>120</v>
      </c>
      <c r="I102" s="19">
        <v>606.48</v>
      </c>
      <c r="J102">
        <v>14.03</v>
      </c>
      <c r="K102">
        <v>6.8</v>
      </c>
    </row>
    <row r="103" spans="1:11" ht="12.75">
      <c r="A103" s="6" t="s">
        <v>159</v>
      </c>
      <c r="B103" s="1" t="s">
        <v>117</v>
      </c>
      <c r="D103" s="20">
        <v>15</v>
      </c>
      <c r="E103" s="19" t="s">
        <v>204</v>
      </c>
      <c r="F103" s="19">
        <v>1</v>
      </c>
      <c r="G103" s="20">
        <v>19</v>
      </c>
      <c r="H103" s="20">
        <v>23</v>
      </c>
      <c r="I103" s="19">
        <v>613.89</v>
      </c>
      <c r="J103">
        <v>12.73</v>
      </c>
      <c r="K103">
        <v>12.73</v>
      </c>
    </row>
    <row r="104" spans="1:11" ht="12.75">
      <c r="A104" s="6" t="s">
        <v>159</v>
      </c>
      <c r="B104" s="1" t="s">
        <v>414</v>
      </c>
      <c r="D104" s="20">
        <v>15</v>
      </c>
      <c r="E104" s="19" t="s">
        <v>204</v>
      </c>
      <c r="F104" s="19">
        <v>1</v>
      </c>
      <c r="G104" s="20">
        <v>57</v>
      </c>
      <c r="H104" s="20">
        <v>61</v>
      </c>
      <c r="I104" s="19">
        <v>614.27</v>
      </c>
      <c r="J104">
        <v>10.76</v>
      </c>
      <c r="K104">
        <v>10.76</v>
      </c>
    </row>
    <row r="105" spans="1:9" ht="12.75">
      <c r="A105" s="5"/>
      <c r="D105" s="20"/>
      <c r="E105" s="19"/>
      <c r="F105" s="19"/>
      <c r="G105" s="20"/>
      <c r="H105" s="20"/>
      <c r="I105" s="19"/>
    </row>
    <row r="106" spans="1:9" ht="12.75">
      <c r="A106" s="5" t="s">
        <v>438</v>
      </c>
      <c r="D106" s="20"/>
      <c r="E106" s="19"/>
      <c r="F106" s="19"/>
      <c r="G106" s="20"/>
      <c r="H106" s="20"/>
      <c r="I106" s="19"/>
    </row>
    <row r="107" spans="1:11" ht="12.75">
      <c r="A107" s="6" t="s">
        <v>159</v>
      </c>
      <c r="B107" s="1" t="s">
        <v>426</v>
      </c>
      <c r="D107" s="20">
        <v>15</v>
      </c>
      <c r="E107" s="19" t="s">
        <v>204</v>
      </c>
      <c r="F107" s="19">
        <v>2</v>
      </c>
      <c r="G107" s="20">
        <v>117</v>
      </c>
      <c r="H107" s="20">
        <v>120</v>
      </c>
      <c r="I107" s="19">
        <v>616.19</v>
      </c>
      <c r="J107">
        <v>15.43</v>
      </c>
      <c r="K107">
        <v>15.43</v>
      </c>
    </row>
    <row r="108" spans="1:11" ht="12.75">
      <c r="A108" s="6" t="s">
        <v>159</v>
      </c>
      <c r="B108" s="1" t="s">
        <v>418</v>
      </c>
      <c r="D108" s="20">
        <v>15</v>
      </c>
      <c r="E108" s="19" t="s">
        <v>204</v>
      </c>
      <c r="F108" s="19">
        <v>7</v>
      </c>
      <c r="G108" s="20">
        <v>96</v>
      </c>
      <c r="H108" s="20">
        <v>99</v>
      </c>
      <c r="I108" s="19">
        <v>622.34</v>
      </c>
      <c r="J108">
        <v>6.5</v>
      </c>
      <c r="K108">
        <v>6.5</v>
      </c>
    </row>
    <row r="110" spans="1:9" ht="12.75">
      <c r="A110" s="5" t="s">
        <v>124</v>
      </c>
      <c r="D110" s="20"/>
      <c r="E110" s="19"/>
      <c r="F110" s="19"/>
      <c r="G110" s="20"/>
      <c r="H110" s="20"/>
      <c r="I110" s="19"/>
    </row>
    <row r="111" spans="1:11" ht="12.75">
      <c r="A111" s="6" t="s">
        <v>159</v>
      </c>
      <c r="B111" s="1" t="s">
        <v>417</v>
      </c>
      <c r="D111" s="20">
        <v>15</v>
      </c>
      <c r="E111" s="19" t="s">
        <v>204</v>
      </c>
      <c r="F111" s="19">
        <v>7</v>
      </c>
      <c r="G111" s="20">
        <v>31</v>
      </c>
      <c r="H111" s="20">
        <v>34</v>
      </c>
      <c r="I111" s="19">
        <v>621.69</v>
      </c>
      <c r="J111">
        <v>7.4</v>
      </c>
      <c r="K111">
        <v>7.4</v>
      </c>
    </row>
    <row r="112" spans="1:11" ht="12.75">
      <c r="A112" s="6" t="s">
        <v>159</v>
      </c>
      <c r="B112" s="1" t="s">
        <v>419</v>
      </c>
      <c r="D112" s="20">
        <v>16</v>
      </c>
      <c r="E112" s="19" t="s">
        <v>204</v>
      </c>
      <c r="F112" s="19">
        <v>2</v>
      </c>
      <c r="G112" s="20">
        <v>27</v>
      </c>
      <c r="H112" s="20">
        <v>31</v>
      </c>
      <c r="I112" s="19">
        <v>625.01</v>
      </c>
      <c r="J112">
        <v>9.33</v>
      </c>
      <c r="K112">
        <v>9.33</v>
      </c>
    </row>
    <row r="113" spans="1:11" ht="12.75">
      <c r="A113" s="6" t="s">
        <v>159</v>
      </c>
      <c r="B113" s="1" t="s">
        <v>420</v>
      </c>
      <c r="D113" s="20">
        <v>16</v>
      </c>
      <c r="E113" s="19" t="s">
        <v>204</v>
      </c>
      <c r="F113" s="19">
        <v>2</v>
      </c>
      <c r="G113" s="20">
        <v>82</v>
      </c>
      <c r="H113" s="20">
        <v>86</v>
      </c>
      <c r="I113" s="19">
        <v>625.56</v>
      </c>
      <c r="J113">
        <v>10.84</v>
      </c>
      <c r="K113">
        <v>10.84</v>
      </c>
    </row>
    <row r="114" spans="1:9" ht="12.75">
      <c r="A114" s="5"/>
      <c r="D114" s="20"/>
      <c r="E114" s="19"/>
      <c r="F114" s="19"/>
      <c r="G114" s="20"/>
      <c r="H114" s="20"/>
      <c r="I114" s="19"/>
    </row>
    <row r="115" spans="1:9" ht="12.75">
      <c r="A115" s="6"/>
      <c r="B115" s="2"/>
      <c r="D115" s="20"/>
      <c r="E115" s="19"/>
      <c r="F115" s="19"/>
      <c r="G115" s="20"/>
      <c r="H115" s="20"/>
      <c r="I115" s="19"/>
    </row>
    <row r="116" spans="1:9" ht="12.75">
      <c r="A116" s="3"/>
      <c r="B116" s="4"/>
      <c r="D116" s="20"/>
      <c r="E116" s="19"/>
      <c r="F116" s="19"/>
      <c r="G116" s="20"/>
      <c r="H116" s="20"/>
      <c r="I116" s="19"/>
    </row>
    <row r="117" spans="1:11" ht="12.75">
      <c r="A117" s="5" t="s">
        <v>15</v>
      </c>
      <c r="B117" s="1" t="s">
        <v>421</v>
      </c>
      <c r="D117" s="20">
        <v>16</v>
      </c>
      <c r="E117" s="19" t="s">
        <v>204</v>
      </c>
      <c r="F117" s="19">
        <v>3</v>
      </c>
      <c r="G117" s="20">
        <v>21</v>
      </c>
      <c r="H117" s="20">
        <v>25</v>
      </c>
      <c r="I117" s="19">
        <v>626.23</v>
      </c>
      <c r="J117">
        <v>6.63</v>
      </c>
      <c r="K117">
        <v>6.63</v>
      </c>
    </row>
    <row r="118" spans="1:9" ht="12.75">
      <c r="A118" s="6"/>
      <c r="B118" s="2"/>
      <c r="D118" s="20"/>
      <c r="E118" s="19"/>
      <c r="F118" s="19"/>
      <c r="G118" s="20"/>
      <c r="H118" s="20"/>
      <c r="I118" s="19"/>
    </row>
    <row r="119" spans="1:9" ht="12.75">
      <c r="A119" s="3" t="s">
        <v>127</v>
      </c>
      <c r="B119" s="4"/>
      <c r="D119" s="20"/>
      <c r="E119" s="19"/>
      <c r="F119" s="19"/>
      <c r="G119" s="20"/>
      <c r="H119" s="20"/>
      <c r="I119" s="19"/>
    </row>
    <row r="120" spans="1:9" ht="12.75">
      <c r="A120" s="5"/>
      <c r="D120" s="20"/>
      <c r="E120" s="19"/>
      <c r="F120" s="19"/>
      <c r="G120" s="20"/>
      <c r="H120" s="20"/>
      <c r="I120" s="19"/>
    </row>
    <row r="121" spans="1:11" ht="12.75">
      <c r="A121" s="6" t="s">
        <v>159</v>
      </c>
      <c r="B121" s="10" t="s">
        <v>422</v>
      </c>
      <c r="D121" s="20">
        <v>16</v>
      </c>
      <c r="E121" s="19" t="s">
        <v>204</v>
      </c>
      <c r="F121" s="19">
        <v>5</v>
      </c>
      <c r="G121" s="20">
        <v>62</v>
      </c>
      <c r="H121" s="20">
        <v>65</v>
      </c>
      <c r="I121" s="19">
        <v>629.51</v>
      </c>
      <c r="J121">
        <v>7.1</v>
      </c>
      <c r="K121">
        <v>7.1</v>
      </c>
    </row>
    <row r="122" spans="1:11" ht="12.75">
      <c r="A122" s="6" t="s">
        <v>159</v>
      </c>
      <c r="B122" s="1" t="s">
        <v>423</v>
      </c>
      <c r="D122" s="20">
        <v>17</v>
      </c>
      <c r="E122" s="19" t="s">
        <v>204</v>
      </c>
      <c r="F122" s="19">
        <v>4</v>
      </c>
      <c r="G122" s="20">
        <v>15</v>
      </c>
      <c r="H122" s="20">
        <v>18</v>
      </c>
      <c r="I122" s="19">
        <v>637.37</v>
      </c>
      <c r="J122">
        <v>10.11</v>
      </c>
      <c r="K122">
        <v>10.11</v>
      </c>
    </row>
    <row r="123" spans="1:11" ht="12.75">
      <c r="A123" s="6" t="s">
        <v>159</v>
      </c>
      <c r="B123" t="s">
        <v>205</v>
      </c>
      <c r="D123" s="20">
        <v>19</v>
      </c>
      <c r="E123" s="19" t="s">
        <v>204</v>
      </c>
      <c r="F123" s="19">
        <v>2</v>
      </c>
      <c r="G123" s="20">
        <v>24</v>
      </c>
      <c r="H123" s="20">
        <v>27</v>
      </c>
      <c r="I123" s="19">
        <v>653.43</v>
      </c>
      <c r="J123">
        <v>35.46</v>
      </c>
      <c r="K123">
        <v>17.1</v>
      </c>
    </row>
    <row r="124" spans="1:11" ht="12.75">
      <c r="A124" s="6" t="s">
        <v>159</v>
      </c>
      <c r="B124" t="s">
        <v>424</v>
      </c>
      <c r="D124" s="20">
        <v>17</v>
      </c>
      <c r="E124" s="19" t="s">
        <v>204</v>
      </c>
      <c r="F124" s="19">
        <v>4</v>
      </c>
      <c r="G124" s="20">
        <v>79</v>
      </c>
      <c r="H124" s="20">
        <v>82</v>
      </c>
      <c r="I124" s="19">
        <v>638.01</v>
      </c>
      <c r="J124">
        <v>12.44</v>
      </c>
      <c r="K124">
        <v>6.14</v>
      </c>
    </row>
    <row r="125" spans="1:11" ht="12.75">
      <c r="A125" s="6" t="s">
        <v>159</v>
      </c>
      <c r="B125" t="s">
        <v>425</v>
      </c>
      <c r="D125" s="20">
        <v>18</v>
      </c>
      <c r="E125" s="19" t="s">
        <v>204</v>
      </c>
      <c r="F125" s="19">
        <v>1</v>
      </c>
      <c r="G125" s="20">
        <v>64</v>
      </c>
      <c r="H125" s="20">
        <v>69</v>
      </c>
      <c r="I125" s="19">
        <v>642.84</v>
      </c>
      <c r="J125">
        <v>14.93</v>
      </c>
      <c r="K125">
        <v>14.93</v>
      </c>
    </row>
    <row r="126" spans="1:9" ht="12.75">
      <c r="A126" s="5"/>
      <c r="B126"/>
      <c r="D126" s="20"/>
      <c r="E126" s="19"/>
      <c r="F126" s="19"/>
      <c r="G126" s="20"/>
      <c r="H126" s="20"/>
      <c r="I126" s="19"/>
    </row>
    <row r="127" spans="1:9" ht="12.75">
      <c r="A127" s="5" t="s">
        <v>1</v>
      </c>
      <c r="B127"/>
      <c r="D127" s="20"/>
      <c r="E127" s="19"/>
      <c r="F127" s="19"/>
      <c r="G127" s="20"/>
      <c r="H127" s="20"/>
      <c r="I127" s="19"/>
    </row>
    <row r="128" spans="1:9" ht="12.75">
      <c r="A128" s="5" t="s">
        <v>2</v>
      </c>
      <c r="B128"/>
      <c r="D128" s="20"/>
      <c r="E128" s="19"/>
      <c r="F128" s="19"/>
      <c r="G128" s="20"/>
      <c r="H128" s="20"/>
      <c r="I128" s="19"/>
    </row>
    <row r="129" ht="12">
      <c r="A129" s="5"/>
    </row>
    <row r="130" spans="1:2" ht="12">
      <c r="A130" s="3"/>
      <c r="B130" s="4"/>
    </row>
    <row r="131" ht="12">
      <c r="A131" s="9" t="s">
        <v>371</v>
      </c>
    </row>
    <row r="132" ht="12">
      <c r="A132" s="5" t="s">
        <v>372</v>
      </c>
    </row>
    <row r="133" spans="1:11" ht="12.75">
      <c r="A133" s="6" t="s">
        <v>159</v>
      </c>
      <c r="B133" s="1" t="s">
        <v>208</v>
      </c>
      <c r="D133" s="20">
        <v>21</v>
      </c>
      <c r="E133" s="19" t="s">
        <v>204</v>
      </c>
      <c r="F133" s="19">
        <v>2</v>
      </c>
      <c r="G133" s="20">
        <v>115</v>
      </c>
      <c r="H133" s="20">
        <v>117</v>
      </c>
      <c r="I133" s="19">
        <v>672.58</v>
      </c>
      <c r="J133">
        <v>10.3</v>
      </c>
      <c r="K133">
        <v>10.3</v>
      </c>
    </row>
    <row r="134" spans="1:11" ht="12.75">
      <c r="A134" s="6" t="s">
        <v>159</v>
      </c>
      <c r="B134" s="1" t="s">
        <v>213</v>
      </c>
      <c r="D134" s="20">
        <v>25</v>
      </c>
      <c r="E134" s="19" t="s">
        <v>204</v>
      </c>
      <c r="F134" s="19">
        <v>1</v>
      </c>
      <c r="G134" s="20">
        <v>10</v>
      </c>
      <c r="H134" s="20">
        <v>13</v>
      </c>
      <c r="I134" s="19">
        <v>700.8</v>
      </c>
      <c r="J134">
        <v>12.57</v>
      </c>
      <c r="K134">
        <v>12.57</v>
      </c>
    </row>
    <row r="135" ht="12">
      <c r="A135" s="5"/>
    </row>
    <row r="136" ht="12">
      <c r="A136" s="5" t="s">
        <v>36</v>
      </c>
    </row>
    <row r="137" spans="1:11" ht="12.75">
      <c r="A137" s="6" t="s">
        <v>159</v>
      </c>
      <c r="B137" s="1" t="s">
        <v>207</v>
      </c>
      <c r="D137" s="20">
        <v>21</v>
      </c>
      <c r="E137" s="19" t="s">
        <v>204</v>
      </c>
      <c r="F137" s="19">
        <v>2</v>
      </c>
      <c r="G137" s="20">
        <v>86</v>
      </c>
      <c r="H137" s="20">
        <v>89</v>
      </c>
      <c r="I137" s="19">
        <v>672.29</v>
      </c>
      <c r="J137">
        <v>18.9</v>
      </c>
      <c r="K137">
        <v>18.9</v>
      </c>
    </row>
    <row r="138" spans="1:11" ht="12.75">
      <c r="A138" s="6" t="s">
        <v>159</v>
      </c>
      <c r="B138" s="1" t="s">
        <v>210</v>
      </c>
      <c r="D138" s="20">
        <v>23</v>
      </c>
      <c r="E138" s="19" t="s">
        <v>204</v>
      </c>
      <c r="F138" s="19">
        <v>3</v>
      </c>
      <c r="G138" s="20">
        <v>80</v>
      </c>
      <c r="H138" s="20">
        <v>84</v>
      </c>
      <c r="I138" s="19">
        <v>685.38</v>
      </c>
      <c r="J138">
        <v>24.88</v>
      </c>
      <c r="K138">
        <v>11.78</v>
      </c>
    </row>
    <row r="139" spans="1:11" ht="12.75">
      <c r="A139" s="6" t="s">
        <v>159</v>
      </c>
      <c r="B139" s="1" t="s">
        <v>211</v>
      </c>
      <c r="D139" s="20">
        <v>24</v>
      </c>
      <c r="E139" s="19" t="s">
        <v>204</v>
      </c>
      <c r="F139" s="19">
        <v>1</v>
      </c>
      <c r="G139" s="20">
        <v>46</v>
      </c>
      <c r="H139" s="20">
        <v>49</v>
      </c>
      <c r="I139" s="19">
        <v>691.76</v>
      </c>
      <c r="J139">
        <v>26.66</v>
      </c>
      <c r="K139">
        <v>13.16</v>
      </c>
    </row>
    <row r="140" spans="1:11" ht="12.75">
      <c r="A140" s="6" t="s">
        <v>159</v>
      </c>
      <c r="B140" s="1" t="s">
        <v>209</v>
      </c>
      <c r="D140" s="20">
        <v>22</v>
      </c>
      <c r="E140" s="19" t="s">
        <v>204</v>
      </c>
      <c r="F140" s="19">
        <v>3</v>
      </c>
      <c r="G140" s="20">
        <v>7</v>
      </c>
      <c r="H140" s="20">
        <v>14</v>
      </c>
      <c r="I140" s="19">
        <v>676.41</v>
      </c>
      <c r="J140">
        <v>27.1</v>
      </c>
      <c r="K140">
        <v>11.1</v>
      </c>
    </row>
    <row r="141" ht="12">
      <c r="A141" s="5"/>
    </row>
    <row r="142" ht="12">
      <c r="A142" s="5" t="s">
        <v>37</v>
      </c>
    </row>
    <row r="143" spans="1:11" ht="12.75">
      <c r="A143" s="6" t="s">
        <v>159</v>
      </c>
      <c r="B143" s="1" t="s">
        <v>206</v>
      </c>
      <c r="D143" s="20">
        <v>21</v>
      </c>
      <c r="E143" s="19" t="s">
        <v>204</v>
      </c>
      <c r="F143" s="19">
        <v>2</v>
      </c>
      <c r="G143" s="20">
        <v>69</v>
      </c>
      <c r="H143" s="20">
        <v>71</v>
      </c>
      <c r="I143" s="19">
        <v>672.12</v>
      </c>
      <c r="J143">
        <v>10.1</v>
      </c>
      <c r="K143">
        <v>10.1</v>
      </c>
    </row>
    <row r="144" spans="1:11" ht="12.75">
      <c r="A144" s="6" t="s">
        <v>159</v>
      </c>
      <c r="B144" s="1" t="s">
        <v>212</v>
      </c>
      <c r="D144" s="20">
        <v>24</v>
      </c>
      <c r="E144" s="19" t="s">
        <v>204</v>
      </c>
      <c r="F144" s="19">
        <v>2</v>
      </c>
      <c r="G144" s="20">
        <v>116</v>
      </c>
      <c r="H144" s="20">
        <v>120</v>
      </c>
      <c r="I144" s="19">
        <v>693.79</v>
      </c>
      <c r="J144">
        <v>19.3</v>
      </c>
      <c r="K144">
        <v>9.5</v>
      </c>
    </row>
    <row r="145" spans="1:11" ht="12.75">
      <c r="A145" s="6" t="s">
        <v>159</v>
      </c>
      <c r="B145" s="1" t="s">
        <v>214</v>
      </c>
      <c r="D145" s="20">
        <v>26</v>
      </c>
      <c r="E145" s="19" t="s">
        <v>204</v>
      </c>
      <c r="F145" s="19">
        <v>1</v>
      </c>
      <c r="G145" s="20">
        <v>7</v>
      </c>
      <c r="H145" s="20">
        <v>14</v>
      </c>
      <c r="I145" s="19">
        <v>710.27</v>
      </c>
      <c r="J145">
        <v>23.17</v>
      </c>
      <c r="K145">
        <v>11.5</v>
      </c>
    </row>
    <row r="146" spans="1:9" ht="12.75">
      <c r="A146" s="5"/>
      <c r="D146" s="20"/>
      <c r="E146" s="19"/>
      <c r="F146" s="19"/>
      <c r="G146" s="20"/>
      <c r="H146" s="20"/>
      <c r="I146" s="19"/>
    </row>
    <row r="147" spans="1:9" ht="12.75">
      <c r="A147" s="3"/>
      <c r="B147" s="4"/>
      <c r="D147" s="20"/>
      <c r="E147" s="19"/>
      <c r="F147" s="19"/>
      <c r="G147" s="20"/>
      <c r="H147" s="20"/>
      <c r="I147" s="19"/>
    </row>
    <row r="148" spans="1:9" ht="12.75">
      <c r="A148" s="5" t="s">
        <v>40</v>
      </c>
      <c r="D148" s="20"/>
      <c r="E148" s="19"/>
      <c r="F148" s="19"/>
      <c r="G148" s="20"/>
      <c r="H148" s="20"/>
      <c r="I148" s="19"/>
    </row>
    <row r="149" spans="1:9" ht="12.75">
      <c r="A149" s="5"/>
      <c r="D149" s="20"/>
      <c r="E149" s="19"/>
      <c r="F149" s="19"/>
      <c r="G149" s="20"/>
      <c r="H149" s="20"/>
      <c r="I149" s="19"/>
    </row>
    <row r="150" spans="1:9" ht="12.75">
      <c r="A150" s="5"/>
      <c r="D150" s="20"/>
      <c r="E150" s="19"/>
      <c r="F150" s="19"/>
      <c r="G150" s="20"/>
      <c r="H150" s="20"/>
      <c r="I150" s="19"/>
    </row>
    <row r="151" spans="1:9" ht="12.75">
      <c r="A151" s="5" t="s">
        <v>307</v>
      </c>
      <c r="D151" s="20"/>
      <c r="E151" s="19"/>
      <c r="F151" s="19"/>
      <c r="G151" s="20"/>
      <c r="H151" s="20"/>
      <c r="I151" s="19"/>
    </row>
    <row r="152" spans="1:11" ht="12.75">
      <c r="A152" s="6" t="s">
        <v>159</v>
      </c>
      <c r="B152" s="1" t="s">
        <v>215</v>
      </c>
      <c r="D152" s="20">
        <v>27</v>
      </c>
      <c r="E152" s="19" t="s">
        <v>204</v>
      </c>
      <c r="F152" s="19">
        <v>2</v>
      </c>
      <c r="G152" s="20">
        <v>100</v>
      </c>
      <c r="H152" s="20">
        <v>102</v>
      </c>
      <c r="I152" s="19">
        <v>721.98</v>
      </c>
      <c r="J152">
        <v>9.5</v>
      </c>
      <c r="K152">
        <v>9.5</v>
      </c>
    </row>
    <row r="153" spans="1:9" ht="12.75">
      <c r="A153" s="5"/>
      <c r="D153" s="20"/>
      <c r="E153" s="19"/>
      <c r="F153" s="19"/>
      <c r="G153" s="20"/>
      <c r="H153" s="20"/>
      <c r="I153" s="19"/>
    </row>
    <row r="154" spans="1:9" ht="12.75">
      <c r="A154" s="5" t="s">
        <v>308</v>
      </c>
      <c r="D154" s="20"/>
      <c r="E154" s="19"/>
      <c r="F154" s="19"/>
      <c r="G154" s="20"/>
      <c r="H154" s="20"/>
      <c r="I154" s="19"/>
    </row>
    <row r="155" spans="1:11" ht="12.75">
      <c r="A155" s="6" t="s">
        <v>159</v>
      </c>
      <c r="B155" s="1" t="s">
        <v>216</v>
      </c>
      <c r="D155" s="20">
        <v>27</v>
      </c>
      <c r="E155" s="19" t="s">
        <v>204</v>
      </c>
      <c r="F155" s="19">
        <v>3</v>
      </c>
      <c r="G155" s="20">
        <v>66</v>
      </c>
      <c r="H155" s="20">
        <v>69</v>
      </c>
      <c r="I155" s="19">
        <v>723.14</v>
      </c>
      <c r="J155">
        <v>13.2</v>
      </c>
      <c r="K155">
        <v>13.2</v>
      </c>
    </row>
    <row r="156" spans="1:11" ht="12.75">
      <c r="A156" s="6" t="s">
        <v>159</v>
      </c>
      <c r="B156" s="1" t="s">
        <v>217</v>
      </c>
      <c r="D156" s="20">
        <v>28</v>
      </c>
      <c r="E156" s="19" t="s">
        <v>204</v>
      </c>
      <c r="F156" s="19">
        <v>1</v>
      </c>
      <c r="G156" s="20">
        <v>110</v>
      </c>
      <c r="H156" s="20">
        <v>114</v>
      </c>
      <c r="I156" s="19">
        <v>729.8</v>
      </c>
      <c r="J156">
        <v>11.2</v>
      </c>
      <c r="K156">
        <v>11.2</v>
      </c>
    </row>
    <row r="157" spans="1:11" ht="12.75">
      <c r="A157" s="6" t="s">
        <v>159</v>
      </c>
      <c r="B157" s="1" t="s">
        <v>218</v>
      </c>
      <c r="D157" s="20">
        <v>28</v>
      </c>
      <c r="E157" s="19" t="s">
        <v>204</v>
      </c>
      <c r="F157" s="19">
        <v>2</v>
      </c>
      <c r="G157" s="20">
        <v>100</v>
      </c>
      <c r="H157" s="20">
        <v>104</v>
      </c>
      <c r="I157" s="19">
        <v>731.04</v>
      </c>
      <c r="J157">
        <v>19.3</v>
      </c>
      <c r="K157">
        <v>9.7</v>
      </c>
    </row>
    <row r="158" spans="1:9" ht="12.75">
      <c r="A158" s="5" t="s">
        <v>311</v>
      </c>
      <c r="D158" s="20"/>
      <c r="E158" s="19"/>
      <c r="F158" s="19"/>
      <c r="G158" s="20"/>
      <c r="H158" s="20"/>
      <c r="I158" s="19"/>
    </row>
    <row r="159" spans="1:9" ht="12.75">
      <c r="A159" s="6"/>
      <c r="B159" s="2"/>
      <c r="D159" s="20"/>
      <c r="E159" s="19"/>
      <c r="F159" s="19"/>
      <c r="G159" s="20"/>
      <c r="H159" s="20"/>
      <c r="I159" s="19"/>
    </row>
    <row r="160" spans="1:9" ht="12.75">
      <c r="A160" s="5" t="s">
        <v>312</v>
      </c>
      <c r="D160" s="20"/>
      <c r="E160" s="19"/>
      <c r="F160" s="19"/>
      <c r="G160" s="20"/>
      <c r="H160" s="20"/>
      <c r="I160" s="19"/>
    </row>
    <row r="161" spans="1:9" ht="12.75">
      <c r="A161" s="5"/>
      <c r="D161" s="20"/>
      <c r="E161" s="19"/>
      <c r="F161" s="19"/>
      <c r="G161" s="20"/>
      <c r="H161" s="20"/>
      <c r="I161" s="19"/>
    </row>
    <row r="162" spans="1:9" ht="12.75">
      <c r="A162" s="5" t="s">
        <v>315</v>
      </c>
      <c r="D162" s="20"/>
      <c r="E162" s="19"/>
      <c r="F162" s="19"/>
      <c r="G162" s="20"/>
      <c r="H162" s="20"/>
      <c r="I162" s="19"/>
    </row>
    <row r="163" spans="1:11" ht="12.75">
      <c r="A163" s="6" t="s">
        <v>159</v>
      </c>
      <c r="B163" s="1" t="s">
        <v>223</v>
      </c>
      <c r="D163" s="20">
        <v>31</v>
      </c>
      <c r="E163" s="19" t="s">
        <v>204</v>
      </c>
      <c r="F163" s="19">
        <v>4</v>
      </c>
      <c r="G163" s="20">
        <v>43</v>
      </c>
      <c r="H163" s="20">
        <v>45</v>
      </c>
      <c r="I163" s="19">
        <v>761.02</v>
      </c>
      <c r="J163">
        <v>12.91</v>
      </c>
      <c r="K163">
        <v>12.91</v>
      </c>
    </row>
    <row r="164" spans="1:9" ht="12.75">
      <c r="A164" s="5"/>
      <c r="D164" s="20"/>
      <c r="E164" s="19"/>
      <c r="F164" s="19"/>
      <c r="G164" s="20"/>
      <c r="H164" s="20"/>
      <c r="I164" s="19"/>
    </row>
    <row r="165" spans="1:9" ht="12.75">
      <c r="A165" s="5" t="s">
        <v>316</v>
      </c>
      <c r="D165" s="20"/>
      <c r="E165" s="19"/>
      <c r="F165" s="19"/>
      <c r="G165" s="20"/>
      <c r="H165" s="20"/>
      <c r="I165" s="19"/>
    </row>
    <row r="166" spans="1:11" ht="12.75">
      <c r="A166" s="6" t="s">
        <v>159</v>
      </c>
      <c r="B166" s="1" t="s">
        <v>220</v>
      </c>
      <c r="D166" s="20">
        <v>30</v>
      </c>
      <c r="E166" s="19" t="s">
        <v>204</v>
      </c>
      <c r="F166" s="19">
        <v>1</v>
      </c>
      <c r="G166" s="20">
        <v>111</v>
      </c>
      <c r="H166" s="20">
        <v>114</v>
      </c>
      <c r="I166" s="19">
        <v>748.41</v>
      </c>
      <c r="J166">
        <v>17.9</v>
      </c>
      <c r="K166">
        <v>17.9</v>
      </c>
    </row>
    <row r="167" spans="1:9" ht="12.75">
      <c r="A167" s="5"/>
      <c r="D167" s="20"/>
      <c r="E167" s="19"/>
      <c r="F167" s="19"/>
      <c r="G167" s="20"/>
      <c r="H167" s="20"/>
      <c r="I167" s="19"/>
    </row>
    <row r="168" spans="1:9" ht="12.75">
      <c r="A168" s="5" t="s">
        <v>320</v>
      </c>
      <c r="D168" s="20"/>
      <c r="E168" s="19"/>
      <c r="F168" s="19"/>
      <c r="G168" s="20"/>
      <c r="H168" s="20"/>
      <c r="I168" s="19"/>
    </row>
    <row r="169" spans="1:11" ht="12.75">
      <c r="A169" s="6" t="s">
        <v>159</v>
      </c>
      <c r="B169" s="1" t="s">
        <v>219</v>
      </c>
      <c r="D169" s="20">
        <v>30</v>
      </c>
      <c r="E169" s="19" t="s">
        <v>204</v>
      </c>
      <c r="F169" s="19">
        <v>1</v>
      </c>
      <c r="G169" s="20">
        <v>3</v>
      </c>
      <c r="H169" s="20">
        <v>7</v>
      </c>
      <c r="I169" s="19">
        <v>747.33</v>
      </c>
      <c r="J169">
        <v>28.42</v>
      </c>
      <c r="K169">
        <v>13.4</v>
      </c>
    </row>
    <row r="170" spans="1:11" ht="12.75">
      <c r="A170" s="6" t="s">
        <v>159</v>
      </c>
      <c r="B170" s="1" t="s">
        <v>221</v>
      </c>
      <c r="D170" s="20">
        <v>30</v>
      </c>
      <c r="E170" s="19" t="s">
        <v>204</v>
      </c>
      <c r="F170" s="19">
        <v>5</v>
      </c>
      <c r="G170" s="20">
        <v>39</v>
      </c>
      <c r="H170" s="20">
        <v>42</v>
      </c>
      <c r="I170" s="19">
        <v>752.55</v>
      </c>
      <c r="J170">
        <v>21.04</v>
      </c>
      <c r="K170">
        <v>11.22</v>
      </c>
    </row>
    <row r="171" spans="1:11" ht="12.75">
      <c r="A171" s="16" t="s">
        <v>159</v>
      </c>
      <c r="B171" s="7" t="s">
        <v>222</v>
      </c>
      <c r="D171" s="20">
        <v>30</v>
      </c>
      <c r="E171" s="19" t="s">
        <v>204</v>
      </c>
      <c r="F171" s="19">
        <v>5</v>
      </c>
      <c r="G171" s="20">
        <v>125</v>
      </c>
      <c r="H171" s="20">
        <v>130</v>
      </c>
      <c r="I171" s="19">
        <v>753.41</v>
      </c>
      <c r="J171">
        <v>0</v>
      </c>
      <c r="K171">
        <v>0</v>
      </c>
    </row>
    <row r="172" spans="1:11" ht="12.75">
      <c r="A172" s="6" t="s">
        <v>159</v>
      </c>
      <c r="B172" s="1" t="s">
        <v>224</v>
      </c>
      <c r="D172" s="20">
        <v>31</v>
      </c>
      <c r="E172" s="19" t="s">
        <v>204</v>
      </c>
      <c r="F172" s="19">
        <v>7</v>
      </c>
      <c r="G172" s="20">
        <v>7</v>
      </c>
      <c r="H172" s="20">
        <v>10</v>
      </c>
      <c r="I172" s="19">
        <v>764.81</v>
      </c>
      <c r="J172">
        <v>18.65</v>
      </c>
      <c r="K172">
        <v>9.8</v>
      </c>
    </row>
    <row r="173" spans="1:9" ht="12.75">
      <c r="A173" s="6"/>
      <c r="B173" s="2"/>
      <c r="D173" s="20"/>
      <c r="E173" s="19"/>
      <c r="F173" s="19"/>
      <c r="G173" s="20"/>
      <c r="H173" s="20"/>
      <c r="I173" s="19"/>
    </row>
    <row r="174" spans="1:9" ht="12.75">
      <c r="A174" s="5" t="s">
        <v>321</v>
      </c>
      <c r="D174" s="20"/>
      <c r="E174" s="19"/>
      <c r="F174" s="19"/>
      <c r="G174" s="20"/>
      <c r="H174" s="20"/>
      <c r="I174" s="19"/>
    </row>
    <row r="175" spans="1:9" ht="12.75">
      <c r="A175" s="5"/>
      <c r="D175" s="20"/>
      <c r="E175" s="19"/>
      <c r="F175" s="19"/>
      <c r="G175" s="20"/>
      <c r="H175" s="20"/>
      <c r="I175" s="19"/>
    </row>
    <row r="176" spans="1:9" ht="12.75">
      <c r="A176" s="5" t="s">
        <v>323</v>
      </c>
      <c r="D176" s="20"/>
      <c r="E176" s="19"/>
      <c r="F176" s="19"/>
      <c r="G176" s="20"/>
      <c r="H176" s="20"/>
      <c r="I176" s="19"/>
    </row>
    <row r="177" spans="1:11" ht="12.75">
      <c r="A177" s="6" t="s">
        <v>159</v>
      </c>
      <c r="B177" s="1" t="s">
        <v>226</v>
      </c>
      <c r="D177" s="20">
        <v>34</v>
      </c>
      <c r="E177" s="19" t="s">
        <v>204</v>
      </c>
      <c r="F177" s="19">
        <v>1</v>
      </c>
      <c r="G177" s="20">
        <v>75</v>
      </c>
      <c r="H177" s="20">
        <v>78</v>
      </c>
      <c r="I177" s="19">
        <v>786.05</v>
      </c>
      <c r="J177">
        <v>19.46</v>
      </c>
      <c r="K177">
        <v>9.15</v>
      </c>
    </row>
    <row r="178" spans="1:9" ht="12.75">
      <c r="A178" s="5"/>
      <c r="D178" s="20"/>
      <c r="E178" s="19"/>
      <c r="F178" s="19"/>
      <c r="G178" s="20"/>
      <c r="H178" s="20"/>
      <c r="I178" s="19"/>
    </row>
    <row r="179" spans="1:9" ht="12.75">
      <c r="A179" s="5" t="s">
        <v>324</v>
      </c>
      <c r="D179" s="20"/>
      <c r="E179" s="19"/>
      <c r="F179" s="19"/>
      <c r="G179" s="20"/>
      <c r="H179" s="20"/>
      <c r="I179" s="19"/>
    </row>
    <row r="180" spans="1:11" ht="12.75">
      <c r="A180" s="6" t="s">
        <v>159</v>
      </c>
      <c r="B180" s="1" t="s">
        <v>227</v>
      </c>
      <c r="D180" s="20">
        <v>34</v>
      </c>
      <c r="E180" s="19" t="s">
        <v>204</v>
      </c>
      <c r="F180" s="19">
        <v>1</v>
      </c>
      <c r="G180" s="20">
        <v>93</v>
      </c>
      <c r="H180" s="20">
        <v>96</v>
      </c>
      <c r="I180" s="19">
        <v>786.23</v>
      </c>
      <c r="J180">
        <v>18.95</v>
      </c>
      <c r="K180">
        <v>18.95</v>
      </c>
    </row>
    <row r="181" spans="1:11" ht="12.75">
      <c r="A181" s="6" t="s">
        <v>159</v>
      </c>
      <c r="B181" s="1" t="s">
        <v>228</v>
      </c>
      <c r="D181" s="20">
        <v>34</v>
      </c>
      <c r="E181" s="19" t="s">
        <v>204</v>
      </c>
      <c r="F181" s="19">
        <v>2</v>
      </c>
      <c r="G181" s="20">
        <v>36</v>
      </c>
      <c r="H181" s="20">
        <v>40</v>
      </c>
      <c r="I181" s="19">
        <v>786.9</v>
      </c>
      <c r="J181">
        <v>7.81</v>
      </c>
      <c r="K181">
        <v>7.81</v>
      </c>
    </row>
    <row r="182" spans="1:11" ht="12.75">
      <c r="A182" s="6" t="s">
        <v>159</v>
      </c>
      <c r="B182" s="1" t="s">
        <v>229</v>
      </c>
      <c r="D182" s="20">
        <v>35</v>
      </c>
      <c r="E182" s="19" t="s">
        <v>204</v>
      </c>
      <c r="F182" s="19">
        <v>3</v>
      </c>
      <c r="G182" s="20">
        <v>100</v>
      </c>
      <c r="H182" s="20">
        <v>104</v>
      </c>
      <c r="I182" s="19">
        <v>798.62</v>
      </c>
      <c r="J182">
        <v>21.48</v>
      </c>
      <c r="K182">
        <v>21.48</v>
      </c>
    </row>
    <row r="183" spans="1:9" ht="12.75">
      <c r="A183" s="5"/>
      <c r="D183" s="20"/>
      <c r="E183" s="19"/>
      <c r="F183" s="19"/>
      <c r="G183" s="20"/>
      <c r="H183" s="20"/>
      <c r="I183" s="19"/>
    </row>
    <row r="184" spans="1:9" ht="12.75">
      <c r="A184" s="5" t="s">
        <v>322</v>
      </c>
      <c r="D184" s="20"/>
      <c r="E184" s="19"/>
      <c r="F184" s="19"/>
      <c r="G184" s="20"/>
      <c r="H184" s="20"/>
      <c r="I184" s="19"/>
    </row>
    <row r="185" spans="1:11" ht="12.75">
      <c r="A185" s="6" t="s">
        <v>159</v>
      </c>
      <c r="B185" s="1" t="s">
        <v>225</v>
      </c>
      <c r="D185" s="20">
        <v>32</v>
      </c>
      <c r="E185" s="19" t="s">
        <v>204</v>
      </c>
      <c r="F185" s="19">
        <v>1</v>
      </c>
      <c r="G185" s="20">
        <v>121</v>
      </c>
      <c r="H185" s="20">
        <v>127</v>
      </c>
      <c r="I185" s="19">
        <v>767.51</v>
      </c>
      <c r="J185">
        <v>39.52</v>
      </c>
      <c r="K185">
        <v>0</v>
      </c>
    </row>
    <row r="186" spans="1:11" ht="12.75">
      <c r="A186" s="6" t="s">
        <v>159</v>
      </c>
      <c r="B186" s="1" t="s">
        <v>230</v>
      </c>
      <c r="D186" s="20">
        <v>36</v>
      </c>
      <c r="E186" s="19" t="s">
        <v>204</v>
      </c>
      <c r="F186" s="19">
        <v>3</v>
      </c>
      <c r="G186" s="20">
        <v>87</v>
      </c>
      <c r="H186" s="20">
        <v>90</v>
      </c>
      <c r="I186" s="19">
        <v>807.64</v>
      </c>
      <c r="J186">
        <v>19.9</v>
      </c>
      <c r="K186">
        <v>9.9</v>
      </c>
    </row>
    <row r="187" spans="1:2" ht="12">
      <c r="A187" s="6"/>
      <c r="B187" s="2"/>
    </row>
    <row r="188" ht="12">
      <c r="A188" s="5" t="s">
        <v>329</v>
      </c>
    </row>
    <row r="189" ht="12">
      <c r="A189" s="5" t="s">
        <v>323</v>
      </c>
    </row>
    <row r="190" spans="1:11" ht="12.75">
      <c r="A190" s="6" t="s">
        <v>159</v>
      </c>
      <c r="B190" s="1" t="s">
        <v>232</v>
      </c>
      <c r="D190" s="20">
        <v>37</v>
      </c>
      <c r="E190" s="19" t="s">
        <v>204</v>
      </c>
      <c r="F190" s="19">
        <v>4</v>
      </c>
      <c r="G190" s="20">
        <v>106</v>
      </c>
      <c r="H190" s="20">
        <v>110</v>
      </c>
      <c r="I190" s="19">
        <v>818.32</v>
      </c>
      <c r="J190">
        <v>19.25</v>
      </c>
      <c r="K190">
        <v>9</v>
      </c>
    </row>
    <row r="191" ht="12">
      <c r="A191" s="5"/>
    </row>
    <row r="192" ht="12">
      <c r="A192" s="5" t="s">
        <v>324</v>
      </c>
    </row>
    <row r="193" spans="1:11" ht="12.75">
      <c r="A193" s="6" t="s">
        <v>159</v>
      </c>
      <c r="B193" s="1" t="s">
        <v>231</v>
      </c>
      <c r="D193" s="20">
        <v>37</v>
      </c>
      <c r="E193" s="19" t="s">
        <v>204</v>
      </c>
      <c r="F193" s="19">
        <v>2</v>
      </c>
      <c r="G193" s="20">
        <v>63</v>
      </c>
      <c r="H193" s="20">
        <v>67</v>
      </c>
      <c r="I193" s="19">
        <v>815.38</v>
      </c>
      <c r="J193">
        <v>19.6</v>
      </c>
      <c r="K193">
        <v>19.6</v>
      </c>
    </row>
    <row r="194" spans="1:11" ht="12.75">
      <c r="A194" s="17" t="s">
        <v>159</v>
      </c>
      <c r="B194" s="18" t="s">
        <v>233</v>
      </c>
      <c r="D194" s="20">
        <v>37</v>
      </c>
      <c r="E194" s="19" t="s">
        <v>204</v>
      </c>
      <c r="F194" s="19">
        <v>5</v>
      </c>
      <c r="G194" s="20">
        <v>112</v>
      </c>
      <c r="H194" s="20">
        <v>114</v>
      </c>
      <c r="I194" s="19">
        <v>819.58</v>
      </c>
      <c r="J194">
        <v>12.6</v>
      </c>
      <c r="K194">
        <v>12.6</v>
      </c>
    </row>
    <row r="195" spans="1:11" ht="12.75">
      <c r="A195" s="6" t="s">
        <v>159</v>
      </c>
      <c r="B195" s="1" t="s">
        <v>234</v>
      </c>
      <c r="D195" s="20">
        <v>38</v>
      </c>
      <c r="E195" s="19" t="s">
        <v>204</v>
      </c>
      <c r="F195" s="19">
        <v>1</v>
      </c>
      <c r="G195" s="20">
        <v>22</v>
      </c>
      <c r="H195" s="20">
        <v>27</v>
      </c>
      <c r="I195" s="19">
        <v>823.02</v>
      </c>
      <c r="J195">
        <v>26.77</v>
      </c>
      <c r="K195">
        <v>13.8</v>
      </c>
    </row>
    <row r="196" spans="1:11" ht="12.75">
      <c r="A196" s="6" t="s">
        <v>159</v>
      </c>
      <c r="B196" s="1" t="s">
        <v>236</v>
      </c>
      <c r="D196" s="20">
        <v>39</v>
      </c>
      <c r="E196" s="19" t="s">
        <v>204</v>
      </c>
      <c r="F196" s="19">
        <v>1</v>
      </c>
      <c r="G196" s="20">
        <v>14</v>
      </c>
      <c r="H196" s="20">
        <v>17</v>
      </c>
      <c r="I196" s="19">
        <v>832.34</v>
      </c>
      <c r="J196">
        <v>0</v>
      </c>
      <c r="K196">
        <v>0</v>
      </c>
    </row>
    <row r="197" spans="1:9" ht="12.75">
      <c r="A197" s="5"/>
      <c r="D197" s="20"/>
      <c r="E197" s="19"/>
      <c r="F197" s="19"/>
      <c r="G197" s="20"/>
      <c r="H197" s="20"/>
      <c r="I197" s="19"/>
    </row>
    <row r="198" spans="1:9" ht="12.75">
      <c r="A198" s="5" t="s">
        <v>322</v>
      </c>
      <c r="D198" s="20"/>
      <c r="E198" s="19"/>
      <c r="F198" s="19"/>
      <c r="G198" s="20"/>
      <c r="H198" s="20"/>
      <c r="I198" s="19"/>
    </row>
    <row r="199" spans="1:11" ht="12.75">
      <c r="A199" s="6" t="s">
        <v>159</v>
      </c>
      <c r="B199" s="1" t="s">
        <v>235</v>
      </c>
      <c r="D199" s="20">
        <v>38</v>
      </c>
      <c r="E199" s="19" t="s">
        <v>204</v>
      </c>
      <c r="F199" s="19">
        <v>3</v>
      </c>
      <c r="G199" s="20">
        <v>53</v>
      </c>
      <c r="H199" s="20">
        <v>59</v>
      </c>
      <c r="I199" s="19">
        <v>826.29</v>
      </c>
      <c r="J199">
        <v>30.67</v>
      </c>
      <c r="K199">
        <v>14.6</v>
      </c>
    </row>
    <row r="200" spans="1:11" ht="12.75">
      <c r="A200" s="6" t="s">
        <v>159</v>
      </c>
      <c r="B200" s="1" t="s">
        <v>237</v>
      </c>
      <c r="D200" s="20">
        <v>40</v>
      </c>
      <c r="E200" s="19" t="s">
        <v>204</v>
      </c>
      <c r="F200" s="19">
        <v>1</v>
      </c>
      <c r="G200" s="20">
        <v>24</v>
      </c>
      <c r="H200" s="20">
        <v>27</v>
      </c>
      <c r="I200" s="19">
        <v>841.74</v>
      </c>
      <c r="J200">
        <v>22.6</v>
      </c>
      <c r="K200">
        <v>10.4</v>
      </c>
    </row>
    <row r="201" spans="1:9" ht="12.75">
      <c r="A201" s="3" t="s">
        <v>337</v>
      </c>
      <c r="B201" s="4"/>
      <c r="D201" s="20"/>
      <c r="E201" s="19"/>
      <c r="F201" s="19"/>
      <c r="G201" s="20"/>
      <c r="H201" s="20"/>
      <c r="I201" s="19"/>
    </row>
    <row r="202" spans="1:9" ht="12.75">
      <c r="A202" s="5"/>
      <c r="D202" s="20"/>
      <c r="E202" s="19"/>
      <c r="F202" s="19"/>
      <c r="G202" s="20"/>
      <c r="H202" s="20"/>
      <c r="I202" s="19"/>
    </row>
    <row r="203" spans="1:9" ht="12.75">
      <c r="A203" s="5" t="s">
        <v>323</v>
      </c>
      <c r="D203" s="20"/>
      <c r="E203" s="19"/>
      <c r="F203" s="19"/>
      <c r="G203" s="20"/>
      <c r="H203" s="20"/>
      <c r="I203" s="19"/>
    </row>
    <row r="204" spans="1:11" ht="12.75">
      <c r="A204" s="6" t="s">
        <v>159</v>
      </c>
      <c r="B204" s="1" t="s">
        <v>239</v>
      </c>
      <c r="D204" s="20">
        <v>43</v>
      </c>
      <c r="E204" s="19" t="s">
        <v>204</v>
      </c>
      <c r="F204" s="19">
        <v>1</v>
      </c>
      <c r="G204" s="20">
        <v>13</v>
      </c>
      <c r="H204" s="20">
        <v>15</v>
      </c>
      <c r="I204" s="19">
        <v>869.23</v>
      </c>
      <c r="J204">
        <v>10.14</v>
      </c>
      <c r="K204">
        <v>10.14</v>
      </c>
    </row>
    <row r="205" spans="1:11" ht="12.75">
      <c r="A205" s="6" t="s">
        <v>159</v>
      </c>
      <c r="B205" s="1" t="s">
        <v>247</v>
      </c>
      <c r="D205" s="20">
        <v>52</v>
      </c>
      <c r="E205" s="19" t="s">
        <v>399</v>
      </c>
      <c r="F205" s="19">
        <v>1</v>
      </c>
      <c r="G205" s="20">
        <v>47</v>
      </c>
      <c r="H205" s="20">
        <v>49</v>
      </c>
      <c r="I205" s="19">
        <v>933.27</v>
      </c>
      <c r="J205">
        <v>15.2</v>
      </c>
      <c r="K205">
        <v>9.2</v>
      </c>
    </row>
    <row r="206" spans="1:9" ht="12.75">
      <c r="A206" s="5"/>
      <c r="D206" s="20"/>
      <c r="E206" s="19"/>
      <c r="F206" s="19"/>
      <c r="G206" s="20"/>
      <c r="H206" s="20"/>
      <c r="I206" s="19"/>
    </row>
    <row r="207" spans="1:9" ht="12.75">
      <c r="A207" s="5" t="s">
        <v>346</v>
      </c>
      <c r="D207" s="20"/>
      <c r="E207" s="19"/>
      <c r="F207" s="19"/>
      <c r="G207" s="20"/>
      <c r="H207" s="20"/>
      <c r="I207" s="19"/>
    </row>
    <row r="208" spans="1:11" ht="12.75">
      <c r="A208" s="6" t="s">
        <v>159</v>
      </c>
      <c r="B208" s="1" t="s">
        <v>238</v>
      </c>
      <c r="D208" s="20">
        <v>42</v>
      </c>
      <c r="E208" s="19" t="s">
        <v>204</v>
      </c>
      <c r="F208" s="19">
        <v>2</v>
      </c>
      <c r="G208" s="20">
        <v>34</v>
      </c>
      <c r="H208" s="20">
        <v>38</v>
      </c>
      <c r="I208" s="19">
        <v>861.55</v>
      </c>
      <c r="J208">
        <v>21.99</v>
      </c>
      <c r="K208">
        <v>10.8</v>
      </c>
    </row>
    <row r="209" spans="1:11" ht="12.75">
      <c r="A209" s="6" t="s">
        <v>159</v>
      </c>
      <c r="B209" s="1" t="s">
        <v>240</v>
      </c>
      <c r="D209" s="20">
        <v>43</v>
      </c>
      <c r="E209" s="19" t="s">
        <v>204</v>
      </c>
      <c r="F209" s="19">
        <v>2</v>
      </c>
      <c r="G209" s="20">
        <v>101</v>
      </c>
      <c r="H209" s="20">
        <v>104</v>
      </c>
      <c r="I209" s="19">
        <v>871.57</v>
      </c>
      <c r="J209">
        <v>18.73</v>
      </c>
      <c r="K209">
        <v>9.3</v>
      </c>
    </row>
    <row r="210" spans="1:11" ht="12.75">
      <c r="A210" s="6" t="s">
        <v>159</v>
      </c>
      <c r="B210" s="1" t="s">
        <v>241</v>
      </c>
      <c r="D210" s="20">
        <v>43</v>
      </c>
      <c r="E210" s="19" t="s">
        <v>204</v>
      </c>
      <c r="F210" s="19">
        <v>3</v>
      </c>
      <c r="G210" s="20">
        <v>50</v>
      </c>
      <c r="H210" s="20">
        <v>55</v>
      </c>
      <c r="I210" s="19">
        <v>872.42</v>
      </c>
      <c r="J210">
        <v>10.8</v>
      </c>
      <c r="K210">
        <v>0</v>
      </c>
    </row>
    <row r="211" spans="1:11" ht="12.75">
      <c r="A211" s="6" t="s">
        <v>159</v>
      </c>
      <c r="B211" s="1" t="s">
        <v>242</v>
      </c>
      <c r="D211" s="20">
        <v>44</v>
      </c>
      <c r="E211" s="19" t="s">
        <v>204</v>
      </c>
      <c r="F211" s="19">
        <v>1</v>
      </c>
      <c r="G211" s="20">
        <v>115</v>
      </c>
      <c r="H211" s="20">
        <v>118</v>
      </c>
      <c r="I211" s="19">
        <v>879.95</v>
      </c>
      <c r="J211">
        <v>23.58</v>
      </c>
      <c r="K211">
        <v>11.3</v>
      </c>
    </row>
    <row r="212" spans="1:11" ht="12.75">
      <c r="A212" s="6" t="s">
        <v>159</v>
      </c>
      <c r="B212" s="1" t="s">
        <v>243</v>
      </c>
      <c r="D212" s="20">
        <v>44</v>
      </c>
      <c r="E212" s="19" t="s">
        <v>204</v>
      </c>
      <c r="F212" s="19">
        <v>3</v>
      </c>
      <c r="G212" s="20">
        <v>23</v>
      </c>
      <c r="H212" s="20">
        <v>26</v>
      </c>
      <c r="I212" s="19">
        <v>881.79</v>
      </c>
      <c r="J212">
        <v>14.5</v>
      </c>
      <c r="K212">
        <v>14.5</v>
      </c>
    </row>
    <row r="213" spans="1:11" ht="12.75">
      <c r="A213" s="6" t="s">
        <v>159</v>
      </c>
      <c r="B213" s="1" t="s">
        <v>245</v>
      </c>
      <c r="D213" s="20">
        <v>49</v>
      </c>
      <c r="E213" s="19" t="s">
        <v>399</v>
      </c>
      <c r="F213" s="19">
        <v>1</v>
      </c>
      <c r="G213" s="20">
        <v>61</v>
      </c>
      <c r="H213" s="20">
        <v>64</v>
      </c>
      <c r="I213" s="19">
        <v>928.91</v>
      </c>
      <c r="J213">
        <v>16.07</v>
      </c>
      <c r="K213">
        <v>7.5</v>
      </c>
    </row>
    <row r="214" spans="1:11" ht="12.75">
      <c r="A214" s="6" t="s">
        <v>159</v>
      </c>
      <c r="B214" s="1" t="s">
        <v>246</v>
      </c>
      <c r="D214" s="20">
        <v>50</v>
      </c>
      <c r="E214" s="19" t="s">
        <v>399</v>
      </c>
      <c r="F214" s="19">
        <v>1</v>
      </c>
      <c r="G214" s="20">
        <v>29</v>
      </c>
      <c r="H214" s="20">
        <v>32</v>
      </c>
      <c r="I214" s="19">
        <v>931.79</v>
      </c>
      <c r="J214">
        <v>10.9</v>
      </c>
      <c r="K214">
        <v>10.9</v>
      </c>
    </row>
    <row r="215" ht="12">
      <c r="A215" s="5"/>
    </row>
    <row r="216" ht="12">
      <c r="A216" s="5" t="s">
        <v>322</v>
      </c>
    </row>
    <row r="217" spans="1:11" ht="12.75">
      <c r="A217" s="6" t="s">
        <v>159</v>
      </c>
      <c r="B217" s="2" t="s">
        <v>244</v>
      </c>
      <c r="D217" s="20">
        <v>46</v>
      </c>
      <c r="E217" s="19" t="s">
        <v>204</v>
      </c>
      <c r="F217" s="19">
        <v>2</v>
      </c>
      <c r="G217" s="20">
        <v>48</v>
      </c>
      <c r="H217" s="20">
        <v>52</v>
      </c>
      <c r="I217" s="19">
        <v>899.9</v>
      </c>
      <c r="J217">
        <v>18.25</v>
      </c>
      <c r="K217">
        <v>8.2</v>
      </c>
    </row>
    <row r="222" ht="12">
      <c r="A222" s="1" t="s">
        <v>453</v>
      </c>
    </row>
    <row r="223" ht="12">
      <c r="A223" s="1" t="s">
        <v>454</v>
      </c>
    </row>
    <row r="224" ht="12">
      <c r="A224" s="1" t="s">
        <v>455</v>
      </c>
    </row>
    <row r="225" ht="12">
      <c r="A225" s="1" t="s">
        <v>456</v>
      </c>
    </row>
    <row r="226" ht="12">
      <c r="A226" s="1" t="s">
        <v>457</v>
      </c>
    </row>
    <row r="227" ht="12">
      <c r="A227" s="1" t="s">
        <v>458</v>
      </c>
    </row>
    <row r="228" ht="12">
      <c r="A228" s="1" t="s">
        <v>459</v>
      </c>
    </row>
    <row r="229" ht="12">
      <c r="A229" s="1" t="s">
        <v>460</v>
      </c>
    </row>
    <row r="230" ht="12">
      <c r="A230" s="1" t="s">
        <v>461</v>
      </c>
    </row>
    <row r="231" ht="12">
      <c r="A231" s="1" t="s">
        <v>462</v>
      </c>
    </row>
    <row r="232" ht="12">
      <c r="A232" s="1" t="s">
        <v>463</v>
      </c>
    </row>
    <row r="233" ht="12">
      <c r="A233" s="1" t="s">
        <v>464</v>
      </c>
    </row>
    <row r="234" ht="12">
      <c r="A234" s="1" t="s">
        <v>465</v>
      </c>
    </row>
    <row r="235" ht="12">
      <c r="A235" s="1" t="s">
        <v>466</v>
      </c>
    </row>
    <row r="236" ht="12">
      <c r="A236" s="1" t="s">
        <v>467</v>
      </c>
    </row>
    <row r="237" ht="12">
      <c r="A237" s="1" t="s">
        <v>468</v>
      </c>
    </row>
    <row r="238" ht="12">
      <c r="A238" s="1" t="s">
        <v>188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R220"/>
  <sheetViews>
    <sheetView tabSelected="1" workbookViewId="0" topLeftCell="A1">
      <selection activeCell="A2" sqref="A2:IV2"/>
    </sheetView>
  </sheetViews>
  <sheetFormatPr defaultColWidth="9.00390625" defaultRowHeight="12"/>
  <cols>
    <col min="1" max="1" width="2.125" style="14" customWidth="1"/>
    <col min="2" max="2" width="4.875" style="10" customWidth="1"/>
    <col min="3" max="3" width="14.375" style="10" customWidth="1"/>
    <col min="4" max="4" width="7.125" style="44" customWidth="1"/>
    <col min="5" max="7" width="3.375" style="10" customWidth="1"/>
    <col min="8" max="8" width="9.375" style="10" customWidth="1"/>
    <col min="9" max="10" width="5.25390625" style="10" customWidth="1"/>
    <col min="11" max="13" width="4.875" style="12" customWidth="1"/>
    <col min="14" max="14" width="6.125" style="10" customWidth="1"/>
    <col min="15" max="15" width="28.125" style="10" customWidth="1"/>
    <col min="16" max="16" width="5.25390625" style="10" customWidth="1"/>
    <col min="17" max="18" width="7.25390625" style="14" customWidth="1"/>
    <col min="19" max="16384" width="10.875" style="14" customWidth="1"/>
  </cols>
  <sheetData>
    <row r="2" ht="12">
      <c r="B2" s="10" t="s">
        <v>6</v>
      </c>
    </row>
    <row r="4" spans="2:18" ht="13.5" customHeight="1">
      <c r="B4" s="23" t="s">
        <v>446</v>
      </c>
      <c r="C4" s="24"/>
      <c r="D4" s="25"/>
      <c r="E4" s="26" t="s">
        <v>182</v>
      </c>
      <c r="F4" s="26"/>
      <c r="G4" s="26"/>
      <c r="H4" s="26"/>
      <c r="I4" s="23"/>
      <c r="J4" s="27" t="s">
        <v>447</v>
      </c>
      <c r="K4" s="28"/>
      <c r="L4" s="28"/>
      <c r="M4" s="28"/>
      <c r="N4" s="24"/>
      <c r="O4" s="29" t="s">
        <v>185</v>
      </c>
      <c r="P4" s="30" t="s">
        <v>30</v>
      </c>
      <c r="Q4" s="26" t="s">
        <v>28</v>
      </c>
      <c r="R4" s="24"/>
    </row>
    <row r="5" spans="2:18" ht="13.5" customHeight="1">
      <c r="B5" s="21"/>
      <c r="C5" s="13"/>
      <c r="D5" s="22"/>
      <c r="I5" s="21"/>
      <c r="N5" s="13"/>
      <c r="O5" s="15"/>
      <c r="P5" s="15" t="s">
        <v>31</v>
      </c>
      <c r="Q5" s="10" t="s">
        <v>29</v>
      </c>
      <c r="R5" s="13" t="s">
        <v>27</v>
      </c>
    </row>
    <row r="6" spans="2:18" ht="13.5" customHeight="1">
      <c r="B6" s="21" t="s">
        <v>180</v>
      </c>
      <c r="C6" s="13" t="s">
        <v>181</v>
      </c>
      <c r="D6" s="22" t="s">
        <v>448</v>
      </c>
      <c r="E6" s="10" t="s">
        <v>87</v>
      </c>
      <c r="F6" s="10" t="s">
        <v>88</v>
      </c>
      <c r="G6" s="10" t="s">
        <v>196</v>
      </c>
      <c r="H6" s="10" t="s">
        <v>183</v>
      </c>
      <c r="I6" s="23" t="s">
        <v>42</v>
      </c>
      <c r="J6" s="24" t="s">
        <v>43</v>
      </c>
      <c r="K6" s="31"/>
      <c r="L6" s="32"/>
      <c r="M6" s="32" t="s">
        <v>184</v>
      </c>
      <c r="N6" s="24"/>
      <c r="O6" s="15" t="s">
        <v>83</v>
      </c>
      <c r="P6" s="15" t="s">
        <v>32</v>
      </c>
      <c r="Q6" s="10"/>
      <c r="R6" s="13"/>
    </row>
    <row r="7" spans="2:18" ht="13.5" customHeight="1">
      <c r="B7" s="33"/>
      <c r="C7" s="34"/>
      <c r="D7" s="35"/>
      <c r="E7" s="36"/>
      <c r="F7" s="36"/>
      <c r="G7" s="36"/>
      <c r="H7" s="36"/>
      <c r="I7" s="33"/>
      <c r="J7" s="34"/>
      <c r="K7" s="37" t="s">
        <v>41</v>
      </c>
      <c r="L7" s="38" t="s">
        <v>280</v>
      </c>
      <c r="M7" s="38" t="s">
        <v>319</v>
      </c>
      <c r="N7" s="34" t="s">
        <v>281</v>
      </c>
      <c r="O7" s="39"/>
      <c r="P7" s="39"/>
      <c r="Q7" s="36"/>
      <c r="R7" s="34"/>
    </row>
    <row r="8" spans="2:18" ht="13.5" customHeight="1">
      <c r="B8" s="23" t="s">
        <v>8</v>
      </c>
      <c r="C8" s="24"/>
      <c r="D8" s="25"/>
      <c r="E8" s="26"/>
      <c r="F8" s="26"/>
      <c r="G8" s="26"/>
      <c r="H8" s="24"/>
      <c r="I8" s="23"/>
      <c r="J8" s="24"/>
      <c r="K8" s="32"/>
      <c r="L8" s="32"/>
      <c r="M8" s="32"/>
      <c r="N8" s="24"/>
      <c r="O8" s="30"/>
      <c r="P8" s="30"/>
      <c r="Q8" s="26"/>
      <c r="R8" s="24"/>
    </row>
    <row r="9" spans="2:18" ht="13.5" customHeight="1">
      <c r="B9" s="21"/>
      <c r="C9" s="13"/>
      <c r="D9" s="22"/>
      <c r="H9" s="13"/>
      <c r="I9" s="21"/>
      <c r="J9" s="13"/>
      <c r="N9" s="13"/>
      <c r="O9" s="15"/>
      <c r="P9" s="15"/>
      <c r="Q9" s="10"/>
      <c r="R9" s="13"/>
    </row>
    <row r="10" spans="2:18" ht="13.5" customHeight="1">
      <c r="B10" s="21" t="s">
        <v>10</v>
      </c>
      <c r="C10" s="13"/>
      <c r="D10" s="22" t="s">
        <v>294</v>
      </c>
      <c r="H10" s="13"/>
      <c r="I10" s="21"/>
      <c r="J10" s="13"/>
      <c r="N10" s="13"/>
      <c r="O10" s="15"/>
      <c r="P10" s="15"/>
      <c r="Q10" s="10"/>
      <c r="R10" s="13"/>
    </row>
    <row r="11" spans="2:18" ht="12">
      <c r="B11" s="21"/>
      <c r="C11" s="13"/>
      <c r="D11" s="22"/>
      <c r="H11" s="13"/>
      <c r="I11" s="21"/>
      <c r="J11" s="13"/>
      <c r="N11" s="13"/>
      <c r="O11" s="15"/>
      <c r="P11" s="15"/>
      <c r="Q11" s="10"/>
      <c r="R11" s="13"/>
    </row>
    <row r="12" spans="2:18" ht="13.5" customHeight="1">
      <c r="B12" s="21" t="s">
        <v>158</v>
      </c>
      <c r="C12" s="13" t="s">
        <v>148</v>
      </c>
      <c r="D12" s="13">
        <v>462.92658227848096</v>
      </c>
      <c r="G12" s="10" t="s">
        <v>89</v>
      </c>
      <c r="H12" s="13" t="s">
        <v>296</v>
      </c>
      <c r="I12" s="21"/>
      <c r="J12" s="13">
        <v>100</v>
      </c>
      <c r="N12" s="13" t="s">
        <v>81</v>
      </c>
      <c r="O12" s="15" t="s">
        <v>186</v>
      </c>
      <c r="P12" s="15"/>
      <c r="Q12" s="10">
        <v>7.21</v>
      </c>
      <c r="R12" s="13">
        <v>7.21</v>
      </c>
    </row>
    <row r="13" spans="2:18" ht="13.5" customHeight="1">
      <c r="B13" s="21" t="s">
        <v>158</v>
      </c>
      <c r="C13" s="13" t="s">
        <v>150</v>
      </c>
      <c r="D13" s="13">
        <v>463.65443037974677</v>
      </c>
      <c r="E13" s="10" t="s">
        <v>89</v>
      </c>
      <c r="H13" s="13" t="s">
        <v>297</v>
      </c>
      <c r="I13" s="21">
        <v>100</v>
      </c>
      <c r="J13" s="13" t="s">
        <v>81</v>
      </c>
      <c r="N13" s="13">
        <v>0</v>
      </c>
      <c r="O13" s="15" t="s">
        <v>358</v>
      </c>
      <c r="P13" s="15"/>
      <c r="Q13" s="10">
        <v>6.11</v>
      </c>
      <c r="R13" s="13">
        <v>6.11</v>
      </c>
    </row>
    <row r="14" spans="2:18" ht="13.5" customHeight="1">
      <c r="B14" s="21" t="s">
        <v>158</v>
      </c>
      <c r="C14" s="13" t="s">
        <v>449</v>
      </c>
      <c r="D14" s="13">
        <v>471.42941176470595</v>
      </c>
      <c r="G14" s="10" t="s">
        <v>89</v>
      </c>
      <c r="H14" s="13" t="s">
        <v>297</v>
      </c>
      <c r="I14" s="21"/>
      <c r="J14" s="13">
        <v>100</v>
      </c>
      <c r="N14" s="13" t="s">
        <v>81</v>
      </c>
      <c r="O14" s="15" t="s">
        <v>279</v>
      </c>
      <c r="P14" s="15"/>
      <c r="Q14" s="10">
        <v>4.39</v>
      </c>
      <c r="R14" s="13">
        <v>4.39</v>
      </c>
    </row>
    <row r="15" spans="2:18" ht="13.5" customHeight="1">
      <c r="B15" s="21" t="s">
        <v>158</v>
      </c>
      <c r="C15" s="13" t="s">
        <v>149</v>
      </c>
      <c r="D15" s="13">
        <v>475.44</v>
      </c>
      <c r="G15" s="10" t="s">
        <v>89</v>
      </c>
      <c r="H15" s="13" t="s">
        <v>298</v>
      </c>
      <c r="I15" s="21"/>
      <c r="J15" s="13">
        <v>100</v>
      </c>
      <c r="L15" s="12">
        <f>100*((4*1.1)/(23*19))</f>
        <v>1.0068649885583525</v>
      </c>
      <c r="N15" s="13" t="s">
        <v>128</v>
      </c>
      <c r="O15" s="15" t="s">
        <v>282</v>
      </c>
      <c r="P15" s="15"/>
      <c r="Q15" s="10">
        <v>4.3</v>
      </c>
      <c r="R15" s="13">
        <v>4.3</v>
      </c>
    </row>
    <row r="16" spans="2:18" ht="13.5" customHeight="1">
      <c r="B16" s="33"/>
      <c r="C16" s="34"/>
      <c r="D16" s="34"/>
      <c r="E16" s="36"/>
      <c r="F16" s="36"/>
      <c r="G16" s="36"/>
      <c r="H16" s="34"/>
      <c r="I16" s="33"/>
      <c r="J16" s="34"/>
      <c r="K16" s="38"/>
      <c r="L16" s="38"/>
      <c r="M16" s="38"/>
      <c r="N16" s="34"/>
      <c r="O16" s="39"/>
      <c r="P16" s="39"/>
      <c r="Q16" s="36"/>
      <c r="R16" s="34"/>
    </row>
    <row r="17" spans="2:18" ht="13.5" customHeight="1">
      <c r="B17" s="23" t="s">
        <v>9</v>
      </c>
      <c r="C17" s="24"/>
      <c r="D17" s="24"/>
      <c r="E17" s="40" t="s">
        <v>294</v>
      </c>
      <c r="F17" s="26"/>
      <c r="G17" s="26"/>
      <c r="H17" s="24"/>
      <c r="I17" s="23"/>
      <c r="J17" s="24"/>
      <c r="K17" s="32"/>
      <c r="L17" s="32"/>
      <c r="M17" s="32"/>
      <c r="N17" s="24"/>
      <c r="O17" s="30"/>
      <c r="P17" s="30"/>
      <c r="Q17" s="26"/>
      <c r="R17" s="24"/>
    </row>
    <row r="18" spans="2:18" ht="13.5" customHeight="1">
      <c r="B18" s="21"/>
      <c r="C18" s="13"/>
      <c r="D18" s="13"/>
      <c r="H18" s="13"/>
      <c r="I18" s="21"/>
      <c r="J18" s="13"/>
      <c r="N18" s="13"/>
      <c r="O18" s="15"/>
      <c r="P18" s="15"/>
      <c r="Q18" s="10"/>
      <c r="R18" s="13"/>
    </row>
    <row r="19" spans="2:18" ht="13.5" customHeight="1">
      <c r="B19" s="21" t="s">
        <v>158</v>
      </c>
      <c r="C19" s="13" t="s">
        <v>450</v>
      </c>
      <c r="D19" s="13">
        <v>479.8004901960785</v>
      </c>
      <c r="F19" s="10" t="s">
        <v>89</v>
      </c>
      <c r="H19" s="13" t="s">
        <v>299</v>
      </c>
      <c r="I19" s="21">
        <v>100</v>
      </c>
      <c r="J19" s="13"/>
      <c r="K19" s="12">
        <f>0.5*N19</f>
        <v>1.6</v>
      </c>
      <c r="M19" s="12">
        <f>0.3*N19</f>
        <v>0.96</v>
      </c>
      <c r="N19" s="13">
        <v>3.2</v>
      </c>
      <c r="O19" s="15"/>
      <c r="P19" s="15"/>
      <c r="Q19" s="10">
        <v>17.45</v>
      </c>
      <c r="R19" s="13">
        <v>9.03</v>
      </c>
    </row>
    <row r="20" spans="2:18" ht="13.5" customHeight="1">
      <c r="B20" s="21" t="s">
        <v>158</v>
      </c>
      <c r="C20" s="13" t="s">
        <v>452</v>
      </c>
      <c r="D20" s="13">
        <v>483.49</v>
      </c>
      <c r="E20" s="10" t="s">
        <v>89</v>
      </c>
      <c r="H20" s="13" t="s">
        <v>20</v>
      </c>
      <c r="I20" s="21">
        <v>100</v>
      </c>
      <c r="J20" s="13">
        <v>0</v>
      </c>
      <c r="N20" s="13">
        <v>0</v>
      </c>
      <c r="O20" s="15" t="s">
        <v>358</v>
      </c>
      <c r="P20" s="15"/>
      <c r="Q20" s="10">
        <v>13.74</v>
      </c>
      <c r="R20" s="13">
        <v>6.71</v>
      </c>
    </row>
    <row r="21" spans="2:18" ht="13.5" customHeight="1">
      <c r="B21" s="21" t="s">
        <v>158</v>
      </c>
      <c r="C21" s="13" t="s">
        <v>79</v>
      </c>
      <c r="D21" s="13">
        <v>484.16</v>
      </c>
      <c r="F21" s="10" t="s">
        <v>89</v>
      </c>
      <c r="H21" s="13" t="s">
        <v>300</v>
      </c>
      <c r="I21" s="21">
        <v>100</v>
      </c>
      <c r="J21" s="13"/>
      <c r="N21" s="13">
        <v>4.8</v>
      </c>
      <c r="O21" s="15" t="s">
        <v>284</v>
      </c>
      <c r="P21" s="15"/>
      <c r="Q21" s="10">
        <v>18.56</v>
      </c>
      <c r="R21" s="13">
        <v>9.14</v>
      </c>
    </row>
    <row r="22" spans="2:18" ht="13.5" customHeight="1">
      <c r="B22" s="21" t="s">
        <v>158</v>
      </c>
      <c r="C22" s="13" t="s">
        <v>151</v>
      </c>
      <c r="D22" s="13">
        <v>486.85888888888894</v>
      </c>
      <c r="F22" s="10" t="s">
        <v>89</v>
      </c>
      <c r="H22" s="13" t="s">
        <v>20</v>
      </c>
      <c r="I22" s="21">
        <v>100</v>
      </c>
      <c r="J22" s="13"/>
      <c r="K22" s="10">
        <v>2.3</v>
      </c>
      <c r="N22" s="13">
        <v>2.3</v>
      </c>
      <c r="O22" s="15" t="s">
        <v>283</v>
      </c>
      <c r="P22" s="15"/>
      <c r="Q22" s="10">
        <v>23.15</v>
      </c>
      <c r="R22" s="13">
        <v>11.2</v>
      </c>
    </row>
    <row r="23" spans="2:18" ht="13.5" customHeight="1">
      <c r="B23" s="21" t="s">
        <v>158</v>
      </c>
      <c r="C23" s="13" t="s">
        <v>152</v>
      </c>
      <c r="D23" s="13">
        <v>491.4</v>
      </c>
      <c r="G23" s="10" t="s">
        <v>89</v>
      </c>
      <c r="H23" s="13" t="s">
        <v>0</v>
      </c>
      <c r="I23" s="21">
        <v>100</v>
      </c>
      <c r="J23" s="13"/>
      <c r="K23" s="12">
        <f>0.6*35</f>
        <v>21</v>
      </c>
      <c r="L23" s="12">
        <f>0.4*35</f>
        <v>14</v>
      </c>
      <c r="N23" s="13">
        <v>35</v>
      </c>
      <c r="O23" s="15" t="s">
        <v>357</v>
      </c>
      <c r="P23" s="15"/>
      <c r="Q23" s="10">
        <v>4.88</v>
      </c>
      <c r="R23" s="13">
        <v>4.88</v>
      </c>
    </row>
    <row r="24" spans="2:18" ht="13.5" customHeight="1">
      <c r="B24" s="21" t="s">
        <v>158</v>
      </c>
      <c r="C24" s="13" t="s">
        <v>153</v>
      </c>
      <c r="D24" s="13">
        <v>493.34</v>
      </c>
      <c r="F24" s="10" t="s">
        <v>89</v>
      </c>
      <c r="H24" s="13" t="s">
        <v>301</v>
      </c>
      <c r="I24" s="21">
        <v>100</v>
      </c>
      <c r="J24" s="13"/>
      <c r="K24" s="10">
        <v>6.8</v>
      </c>
      <c r="N24" s="13">
        <v>6.8</v>
      </c>
      <c r="O24" s="15" t="s">
        <v>284</v>
      </c>
      <c r="P24" s="15"/>
      <c r="Q24" s="10">
        <v>30.36</v>
      </c>
      <c r="R24" s="13">
        <v>15.14</v>
      </c>
    </row>
    <row r="25" spans="2:18" ht="13.5" customHeight="1">
      <c r="B25" s="21" t="s">
        <v>158</v>
      </c>
      <c r="C25" s="13" t="s">
        <v>154</v>
      </c>
      <c r="D25" s="13">
        <v>494.6</v>
      </c>
      <c r="E25" s="10" t="s">
        <v>89</v>
      </c>
      <c r="H25" s="13" t="s">
        <v>301</v>
      </c>
      <c r="I25" s="21">
        <v>100</v>
      </c>
      <c r="J25" s="13" t="s">
        <v>81</v>
      </c>
      <c r="N25" s="13">
        <v>0</v>
      </c>
      <c r="O25" s="15" t="s">
        <v>33</v>
      </c>
      <c r="P25" s="15"/>
      <c r="Q25" s="10">
        <v>14.01</v>
      </c>
      <c r="R25" s="13">
        <v>6.95</v>
      </c>
    </row>
    <row r="26" spans="2:18" ht="15.75" customHeight="1">
      <c r="B26" s="21" t="s">
        <v>158</v>
      </c>
      <c r="C26" s="13" t="s">
        <v>80</v>
      </c>
      <c r="D26" s="13">
        <v>496.64</v>
      </c>
      <c r="F26" s="10" t="s">
        <v>89</v>
      </c>
      <c r="H26" s="13" t="s">
        <v>300</v>
      </c>
      <c r="I26" s="21">
        <v>100</v>
      </c>
      <c r="J26" s="13"/>
      <c r="K26" s="10">
        <v>9</v>
      </c>
      <c r="N26" s="13">
        <v>9</v>
      </c>
      <c r="O26" s="15"/>
      <c r="P26" s="15"/>
      <c r="Q26" s="10">
        <v>14.1</v>
      </c>
      <c r="R26" s="13">
        <v>6.8</v>
      </c>
    </row>
    <row r="27" spans="2:18" ht="15.75" customHeight="1">
      <c r="B27" s="33"/>
      <c r="C27" s="34"/>
      <c r="D27" s="34"/>
      <c r="E27" s="36"/>
      <c r="F27" s="36"/>
      <c r="G27" s="36"/>
      <c r="H27" s="34"/>
      <c r="I27" s="33"/>
      <c r="J27" s="34"/>
      <c r="K27" s="38"/>
      <c r="L27" s="38"/>
      <c r="M27" s="38"/>
      <c r="N27" s="34"/>
      <c r="O27" s="39"/>
      <c r="P27" s="39"/>
      <c r="Q27" s="36"/>
      <c r="R27" s="34"/>
    </row>
    <row r="28" spans="2:18" ht="15.75" customHeight="1">
      <c r="B28" s="23" t="s">
        <v>11</v>
      </c>
      <c r="C28" s="24"/>
      <c r="D28" s="24"/>
      <c r="E28" s="40" t="s">
        <v>294</v>
      </c>
      <c r="F28" s="26"/>
      <c r="G28" s="26"/>
      <c r="H28" s="24"/>
      <c r="I28" s="23"/>
      <c r="J28" s="24"/>
      <c r="K28" s="32"/>
      <c r="L28" s="32"/>
      <c r="M28" s="32"/>
      <c r="N28" s="24"/>
      <c r="O28" s="30"/>
      <c r="P28" s="30"/>
      <c r="Q28" s="26"/>
      <c r="R28" s="24"/>
    </row>
    <row r="29" spans="2:18" ht="15.75" customHeight="1">
      <c r="B29" s="21"/>
      <c r="C29" s="13"/>
      <c r="D29" s="13"/>
      <c r="H29" s="13"/>
      <c r="I29" s="21"/>
      <c r="J29" s="13"/>
      <c r="N29" s="13"/>
      <c r="O29" s="15"/>
      <c r="P29" s="15"/>
      <c r="Q29" s="10"/>
      <c r="R29" s="13"/>
    </row>
    <row r="30" spans="2:18" ht="27" customHeight="1">
      <c r="B30" s="21" t="s">
        <v>158</v>
      </c>
      <c r="C30" s="13" t="s">
        <v>155</v>
      </c>
      <c r="D30" s="13">
        <v>497.77</v>
      </c>
      <c r="F30" s="10" t="s">
        <v>89</v>
      </c>
      <c r="G30" s="10" t="s">
        <v>286</v>
      </c>
      <c r="H30" s="13" t="s">
        <v>0</v>
      </c>
      <c r="I30" s="21">
        <v>100</v>
      </c>
      <c r="J30" s="13"/>
      <c r="N30" s="13">
        <v>0</v>
      </c>
      <c r="O30" s="41" t="s">
        <v>443</v>
      </c>
      <c r="P30" s="15" t="s">
        <v>81</v>
      </c>
      <c r="Q30" s="10">
        <v>6.74</v>
      </c>
      <c r="R30" s="13">
        <v>6.74</v>
      </c>
    </row>
    <row r="31" spans="2:18" ht="13.5" customHeight="1">
      <c r="B31" s="21" t="s">
        <v>158</v>
      </c>
      <c r="C31" s="13" t="s">
        <v>156</v>
      </c>
      <c r="D31" s="13">
        <v>498.58</v>
      </c>
      <c r="G31" s="10" t="s">
        <v>89</v>
      </c>
      <c r="H31" s="13" t="s">
        <v>302</v>
      </c>
      <c r="I31" s="21"/>
      <c r="J31" s="13">
        <v>100</v>
      </c>
      <c r="N31" s="13">
        <v>0</v>
      </c>
      <c r="O31" s="15" t="s">
        <v>444</v>
      </c>
      <c r="P31" s="15"/>
      <c r="Q31" s="10">
        <v>20.93</v>
      </c>
      <c r="R31" s="13">
        <v>10.98</v>
      </c>
    </row>
    <row r="32" spans="2:18" ht="13.5" customHeight="1">
      <c r="B32" s="21" t="s">
        <v>158</v>
      </c>
      <c r="C32" s="13" t="s">
        <v>157</v>
      </c>
      <c r="D32" s="13">
        <v>499.21</v>
      </c>
      <c r="G32" s="10" t="s">
        <v>89</v>
      </c>
      <c r="H32" s="13" t="s">
        <v>0</v>
      </c>
      <c r="I32" s="21">
        <v>40</v>
      </c>
      <c r="J32" s="13">
        <v>60</v>
      </c>
      <c r="N32" s="13">
        <v>60</v>
      </c>
      <c r="O32" s="15" t="s">
        <v>287</v>
      </c>
      <c r="P32" s="15"/>
      <c r="Q32" s="10">
        <v>21.89</v>
      </c>
      <c r="R32" s="13">
        <v>11.07</v>
      </c>
    </row>
    <row r="33" spans="2:18" ht="13.5" customHeight="1">
      <c r="B33" s="21" t="s">
        <v>159</v>
      </c>
      <c r="C33" s="13" t="s">
        <v>160</v>
      </c>
      <c r="D33" s="22">
        <v>499.56</v>
      </c>
      <c r="G33" s="10" t="s">
        <v>89</v>
      </c>
      <c r="H33" s="13" t="s">
        <v>301</v>
      </c>
      <c r="I33" s="21">
        <v>20</v>
      </c>
      <c r="J33" s="13">
        <v>80</v>
      </c>
      <c r="N33" s="42">
        <v>0.37</v>
      </c>
      <c r="O33" s="15" t="s">
        <v>285</v>
      </c>
      <c r="P33" s="15"/>
      <c r="Q33" s="10">
        <v>18.49</v>
      </c>
      <c r="R33" s="13">
        <v>10.06</v>
      </c>
    </row>
    <row r="34" spans="2:18" ht="13.5" customHeight="1">
      <c r="B34" s="21"/>
      <c r="C34" s="13"/>
      <c r="D34" s="22"/>
      <c r="H34" s="13"/>
      <c r="I34" s="21"/>
      <c r="J34" s="13"/>
      <c r="N34" s="42"/>
      <c r="O34" s="15"/>
      <c r="P34" s="15"/>
      <c r="Q34" s="10"/>
      <c r="R34" s="13"/>
    </row>
    <row r="35" spans="2:18" ht="13.5" customHeight="1">
      <c r="B35" s="33"/>
      <c r="C35" s="34"/>
      <c r="D35" s="35"/>
      <c r="E35" s="36"/>
      <c r="F35" s="36"/>
      <c r="G35" s="36"/>
      <c r="H35" s="34"/>
      <c r="I35" s="33"/>
      <c r="J35" s="34"/>
      <c r="K35" s="38"/>
      <c r="L35" s="38"/>
      <c r="M35" s="38"/>
      <c r="N35" s="34"/>
      <c r="O35" s="39"/>
      <c r="P35" s="39"/>
      <c r="Q35" s="36"/>
      <c r="R35" s="34"/>
    </row>
    <row r="36" spans="2:18" ht="13.5" customHeight="1">
      <c r="B36" s="23" t="s">
        <v>12</v>
      </c>
      <c r="C36" s="24"/>
      <c r="D36" s="25"/>
      <c r="E36" s="25" t="s">
        <v>294</v>
      </c>
      <c r="F36" s="26"/>
      <c r="G36" s="26"/>
      <c r="H36" s="24"/>
      <c r="I36" s="23"/>
      <c r="J36" s="24"/>
      <c r="K36" s="32"/>
      <c r="L36" s="32"/>
      <c r="M36" s="32"/>
      <c r="N36" s="24"/>
      <c r="O36" s="30"/>
      <c r="P36" s="30"/>
      <c r="Q36" s="26"/>
      <c r="R36" s="24"/>
    </row>
    <row r="37" spans="2:18" ht="13.5" customHeight="1">
      <c r="B37" s="21"/>
      <c r="C37" s="13"/>
      <c r="D37" s="22"/>
      <c r="H37" s="13"/>
      <c r="I37" s="21"/>
      <c r="J37" s="13"/>
      <c r="N37" s="13"/>
      <c r="O37" s="15"/>
      <c r="P37" s="15"/>
      <c r="Q37" s="10"/>
      <c r="R37" s="13"/>
    </row>
    <row r="38" spans="2:18" ht="13.5" customHeight="1">
      <c r="B38" s="21" t="s">
        <v>159</v>
      </c>
      <c r="C38" s="13" t="s">
        <v>84</v>
      </c>
      <c r="D38" s="22">
        <v>498.9458388375165</v>
      </c>
      <c r="F38" s="10" t="s">
        <v>89</v>
      </c>
      <c r="H38" s="13" t="s">
        <v>300</v>
      </c>
      <c r="I38" s="21">
        <v>100</v>
      </c>
      <c r="J38" s="13"/>
      <c r="N38" s="13">
        <v>6.7</v>
      </c>
      <c r="O38" s="15" t="s">
        <v>248</v>
      </c>
      <c r="P38" s="15"/>
      <c r="Q38" s="10">
        <v>25.58</v>
      </c>
      <c r="R38" s="13">
        <v>13.07</v>
      </c>
    </row>
    <row r="39" spans="2:18" ht="13.5" customHeight="1">
      <c r="B39" s="21" t="s">
        <v>159</v>
      </c>
      <c r="C39" s="13" t="s">
        <v>161</v>
      </c>
      <c r="D39" s="22">
        <v>500.08</v>
      </c>
      <c r="E39" s="10" t="s">
        <v>89</v>
      </c>
      <c r="H39" s="13" t="s">
        <v>301</v>
      </c>
      <c r="I39" s="21">
        <v>100</v>
      </c>
      <c r="J39" s="13"/>
      <c r="N39" s="13">
        <v>0</v>
      </c>
      <c r="O39" s="15" t="s">
        <v>288</v>
      </c>
      <c r="P39" s="15"/>
      <c r="Q39" s="10">
        <v>15.68</v>
      </c>
      <c r="R39" s="13">
        <v>8.53</v>
      </c>
    </row>
    <row r="40" spans="2:18" ht="13.5" customHeight="1">
      <c r="B40" s="21" t="s">
        <v>159</v>
      </c>
      <c r="C40" s="13" t="s">
        <v>85</v>
      </c>
      <c r="D40" s="22">
        <v>500.25</v>
      </c>
      <c r="F40" s="10" t="s">
        <v>89</v>
      </c>
      <c r="H40" s="13" t="s">
        <v>301</v>
      </c>
      <c r="I40" s="21">
        <v>100</v>
      </c>
      <c r="J40" s="13"/>
      <c r="K40" s="12">
        <v>2.5</v>
      </c>
      <c r="N40" s="13" t="s">
        <v>81</v>
      </c>
      <c r="O40" s="15" t="s">
        <v>289</v>
      </c>
      <c r="P40" s="15"/>
      <c r="Q40" s="10">
        <v>15.37</v>
      </c>
      <c r="R40" s="13">
        <v>7.33</v>
      </c>
    </row>
    <row r="41" spans="2:18" ht="13.5" customHeight="1">
      <c r="B41" s="21" t="s">
        <v>159</v>
      </c>
      <c r="C41" s="13" t="s">
        <v>162</v>
      </c>
      <c r="D41" s="22">
        <v>500.65</v>
      </c>
      <c r="G41" s="10" t="s">
        <v>89</v>
      </c>
      <c r="H41" s="13" t="s">
        <v>300</v>
      </c>
      <c r="I41" s="21">
        <v>40</v>
      </c>
      <c r="J41" s="13">
        <v>60</v>
      </c>
      <c r="K41" s="12">
        <v>50</v>
      </c>
      <c r="M41" s="12">
        <v>5</v>
      </c>
      <c r="N41" s="13">
        <v>50</v>
      </c>
      <c r="O41" s="15" t="s">
        <v>197</v>
      </c>
      <c r="P41" s="15"/>
      <c r="Q41" s="10">
        <v>9.6</v>
      </c>
      <c r="R41" s="13">
        <v>4.82</v>
      </c>
    </row>
    <row r="42" spans="2:18" ht="13.5" customHeight="1">
      <c r="B42" s="21" t="s">
        <v>159</v>
      </c>
      <c r="C42" s="13" t="s">
        <v>163</v>
      </c>
      <c r="D42" s="22">
        <v>502.42</v>
      </c>
      <c r="F42" s="10" t="s">
        <v>89</v>
      </c>
      <c r="H42" s="13" t="s">
        <v>451</v>
      </c>
      <c r="I42" s="21">
        <v>100</v>
      </c>
      <c r="J42" s="13"/>
      <c r="N42" s="42">
        <v>0.13</v>
      </c>
      <c r="O42" s="15" t="s">
        <v>290</v>
      </c>
      <c r="P42" s="15"/>
      <c r="Q42" s="10">
        <v>20.85</v>
      </c>
      <c r="R42" s="13">
        <v>9.84</v>
      </c>
    </row>
    <row r="43" spans="2:18" ht="13.5" customHeight="1">
      <c r="B43" s="21" t="s">
        <v>159</v>
      </c>
      <c r="C43" s="13" t="s">
        <v>82</v>
      </c>
      <c r="D43" s="22">
        <v>507.85</v>
      </c>
      <c r="E43" s="10" t="s">
        <v>89</v>
      </c>
      <c r="H43" s="13" t="s">
        <v>300</v>
      </c>
      <c r="I43" s="21">
        <v>100</v>
      </c>
      <c r="J43" s="13"/>
      <c r="N43" s="13">
        <v>0.61</v>
      </c>
      <c r="O43" s="15" t="s">
        <v>291</v>
      </c>
      <c r="P43" s="15"/>
      <c r="Q43" s="10">
        <v>6.4</v>
      </c>
      <c r="R43" s="13">
        <v>6.4</v>
      </c>
    </row>
    <row r="44" spans="2:18" ht="13.5" customHeight="1">
      <c r="B44" s="21" t="s">
        <v>159</v>
      </c>
      <c r="C44" s="13" t="s">
        <v>86</v>
      </c>
      <c r="D44" s="22">
        <v>509.49</v>
      </c>
      <c r="F44" s="10" t="s">
        <v>89</v>
      </c>
      <c r="H44" s="13" t="s">
        <v>300</v>
      </c>
      <c r="I44" s="21">
        <v>100</v>
      </c>
      <c r="J44" s="13"/>
      <c r="N44" s="13">
        <v>8</v>
      </c>
      <c r="O44" s="15" t="s">
        <v>249</v>
      </c>
      <c r="P44" s="15"/>
      <c r="Q44" s="10">
        <v>23.44</v>
      </c>
      <c r="R44" s="13">
        <v>11.13</v>
      </c>
    </row>
    <row r="45" spans="2:18" ht="13.5" customHeight="1">
      <c r="B45" s="21" t="s">
        <v>159</v>
      </c>
      <c r="C45" s="13" t="s">
        <v>164</v>
      </c>
      <c r="D45" s="22">
        <v>510.91</v>
      </c>
      <c r="F45" s="10" t="s">
        <v>89</v>
      </c>
      <c r="H45" s="13" t="s">
        <v>301</v>
      </c>
      <c r="I45" s="21">
        <v>100</v>
      </c>
      <c r="J45" s="13"/>
      <c r="K45" s="43">
        <v>0.25</v>
      </c>
      <c r="N45" s="13">
        <v>25</v>
      </c>
      <c r="O45" s="15" t="s">
        <v>250</v>
      </c>
      <c r="P45" s="15"/>
      <c r="Q45" s="10">
        <v>15.45</v>
      </c>
      <c r="R45" s="13">
        <v>7.54</v>
      </c>
    </row>
    <row r="46" spans="2:18" ht="13.5" customHeight="1">
      <c r="B46" s="21" t="s">
        <v>159</v>
      </c>
      <c r="C46" s="13" t="s">
        <v>165</v>
      </c>
      <c r="D46" s="22">
        <v>511.22</v>
      </c>
      <c r="F46" s="10" t="s">
        <v>89</v>
      </c>
      <c r="H46" s="13" t="s">
        <v>301</v>
      </c>
      <c r="I46" s="21">
        <v>100</v>
      </c>
      <c r="J46" s="13"/>
      <c r="K46" s="12">
        <v>12</v>
      </c>
      <c r="N46" s="13" t="s">
        <v>251</v>
      </c>
      <c r="O46" s="15" t="s">
        <v>359</v>
      </c>
      <c r="P46" s="15"/>
      <c r="Q46" s="10">
        <v>22.78</v>
      </c>
      <c r="R46" s="13">
        <v>14.54</v>
      </c>
    </row>
    <row r="47" spans="2:18" ht="13.5" customHeight="1">
      <c r="B47" s="33"/>
      <c r="C47" s="34"/>
      <c r="D47" s="35"/>
      <c r="E47" s="36"/>
      <c r="F47" s="36"/>
      <c r="G47" s="36"/>
      <c r="H47" s="34"/>
      <c r="I47" s="33"/>
      <c r="J47" s="34"/>
      <c r="K47" s="38"/>
      <c r="L47" s="38"/>
      <c r="M47" s="38"/>
      <c r="N47" s="34"/>
      <c r="O47" s="39"/>
      <c r="P47" s="39"/>
      <c r="Q47" s="36"/>
      <c r="R47" s="34"/>
    </row>
    <row r="48" spans="2:18" ht="13.5" customHeight="1">
      <c r="B48" s="23" t="s">
        <v>13</v>
      </c>
      <c r="C48" s="24"/>
      <c r="D48" s="25"/>
      <c r="E48" s="26"/>
      <c r="F48" s="26"/>
      <c r="G48" s="26"/>
      <c r="H48" s="24"/>
      <c r="I48" s="23"/>
      <c r="J48" s="24"/>
      <c r="K48" s="32"/>
      <c r="L48" s="32"/>
      <c r="M48" s="32"/>
      <c r="N48" s="24"/>
      <c r="O48" s="30"/>
      <c r="P48" s="30"/>
      <c r="Q48" s="26"/>
      <c r="R48" s="24"/>
    </row>
    <row r="49" spans="2:18" ht="13.5" customHeight="1">
      <c r="B49" s="21"/>
      <c r="C49" s="13"/>
      <c r="D49" s="22"/>
      <c r="H49" s="13"/>
      <c r="I49" s="21"/>
      <c r="J49" s="13"/>
      <c r="N49" s="13"/>
      <c r="O49" s="15"/>
      <c r="P49" s="15"/>
      <c r="Q49" s="10"/>
      <c r="R49" s="13"/>
    </row>
    <row r="50" spans="2:18" ht="13.5" customHeight="1">
      <c r="B50" s="21" t="s">
        <v>159</v>
      </c>
      <c r="C50" s="13" t="s">
        <v>166</v>
      </c>
      <c r="D50" s="22">
        <v>524.38</v>
      </c>
      <c r="G50" s="10" t="s">
        <v>89</v>
      </c>
      <c r="H50" s="13"/>
      <c r="I50" s="21"/>
      <c r="J50" s="13">
        <v>100</v>
      </c>
      <c r="N50" s="13"/>
      <c r="O50" s="15" t="s">
        <v>252</v>
      </c>
      <c r="P50" s="15"/>
      <c r="Q50" s="10">
        <v>19.19</v>
      </c>
      <c r="R50" s="13">
        <v>9.09</v>
      </c>
    </row>
    <row r="51" spans="2:18" ht="12" customHeight="1">
      <c r="B51" s="21" t="s">
        <v>159</v>
      </c>
      <c r="C51" s="13" t="s">
        <v>167</v>
      </c>
      <c r="D51" s="22">
        <v>524.84</v>
      </c>
      <c r="G51" s="10" t="s">
        <v>89</v>
      </c>
      <c r="H51" s="13"/>
      <c r="I51" s="21"/>
      <c r="J51" s="13">
        <v>100</v>
      </c>
      <c r="N51" s="13"/>
      <c r="O51" s="15" t="s">
        <v>252</v>
      </c>
      <c r="P51" s="15"/>
      <c r="Q51" s="10">
        <v>8.75</v>
      </c>
      <c r="R51" s="13">
        <v>4.2</v>
      </c>
    </row>
    <row r="52" spans="2:18" ht="13.5" customHeight="1">
      <c r="B52" s="33"/>
      <c r="C52" s="34"/>
      <c r="D52" s="35"/>
      <c r="E52" s="36"/>
      <c r="F52" s="36"/>
      <c r="G52" s="36"/>
      <c r="H52" s="34"/>
      <c r="I52" s="33"/>
      <c r="J52" s="34"/>
      <c r="K52" s="38"/>
      <c r="L52" s="38"/>
      <c r="M52" s="38"/>
      <c r="N52" s="34"/>
      <c r="O52" s="39"/>
      <c r="P52" s="39"/>
      <c r="Q52" s="36"/>
      <c r="R52" s="34"/>
    </row>
    <row r="53" spans="2:18" ht="13.5" customHeight="1">
      <c r="B53" s="23" t="s">
        <v>14</v>
      </c>
      <c r="C53" s="24"/>
      <c r="D53" s="25"/>
      <c r="E53" s="26"/>
      <c r="F53" s="26"/>
      <c r="G53" s="26"/>
      <c r="H53" s="24"/>
      <c r="I53" s="23"/>
      <c r="J53" s="24"/>
      <c r="K53" s="32"/>
      <c r="L53" s="32"/>
      <c r="M53" s="32"/>
      <c r="N53" s="24"/>
      <c r="O53" s="30"/>
      <c r="P53" s="30"/>
      <c r="Q53" s="26"/>
      <c r="R53" s="24"/>
    </row>
    <row r="54" spans="2:18" ht="13.5" customHeight="1">
      <c r="B54" s="21"/>
      <c r="C54" s="13"/>
      <c r="D54" s="22"/>
      <c r="H54" s="13"/>
      <c r="I54" s="21"/>
      <c r="J54" s="13"/>
      <c r="N54" s="13"/>
      <c r="O54" s="15"/>
      <c r="P54" s="15"/>
      <c r="Q54" s="10"/>
      <c r="R54" s="13"/>
    </row>
    <row r="55" spans="2:18" ht="13.5" customHeight="1">
      <c r="B55" s="21" t="s">
        <v>159</v>
      </c>
      <c r="C55" s="13" t="s">
        <v>168</v>
      </c>
      <c r="D55" s="22">
        <v>531.5</v>
      </c>
      <c r="G55" s="10" t="s">
        <v>89</v>
      </c>
      <c r="H55" s="13" t="s">
        <v>292</v>
      </c>
      <c r="I55" s="21"/>
      <c r="J55" s="13">
        <v>100</v>
      </c>
      <c r="N55" s="13"/>
      <c r="O55" s="15" t="s">
        <v>293</v>
      </c>
      <c r="P55" s="15"/>
      <c r="Q55" s="10">
        <v>34.3</v>
      </c>
      <c r="R55" s="13">
        <v>9.07</v>
      </c>
    </row>
    <row r="56" spans="2:18" ht="12">
      <c r="B56" s="21" t="s">
        <v>159</v>
      </c>
      <c r="C56" s="13" t="s">
        <v>129</v>
      </c>
      <c r="D56" s="22">
        <v>532.48</v>
      </c>
      <c r="F56" s="10" t="s">
        <v>89</v>
      </c>
      <c r="H56" s="13" t="s">
        <v>98</v>
      </c>
      <c r="I56" s="21">
        <v>100</v>
      </c>
      <c r="J56" s="13"/>
      <c r="M56" s="12">
        <v>6</v>
      </c>
      <c r="N56" s="13">
        <v>6</v>
      </c>
      <c r="O56" s="15" t="s">
        <v>253</v>
      </c>
      <c r="P56" s="15"/>
      <c r="Q56" s="10">
        <v>12.95</v>
      </c>
      <c r="R56" s="13">
        <v>6.98</v>
      </c>
    </row>
    <row r="57" spans="2:18" ht="12">
      <c r="B57" s="21" t="s">
        <v>159</v>
      </c>
      <c r="C57" s="13" t="s">
        <v>169</v>
      </c>
      <c r="D57" s="22">
        <v>533.6</v>
      </c>
      <c r="F57" s="10" t="s">
        <v>81</v>
      </c>
      <c r="G57" s="10" t="s">
        <v>89</v>
      </c>
      <c r="H57" s="13" t="s">
        <v>101</v>
      </c>
      <c r="I57" s="21">
        <v>50</v>
      </c>
      <c r="J57" s="13">
        <v>50</v>
      </c>
      <c r="M57" s="12">
        <v>23</v>
      </c>
      <c r="N57" s="13">
        <v>50</v>
      </c>
      <c r="O57" s="15" t="s">
        <v>100</v>
      </c>
      <c r="P57" s="15"/>
      <c r="Q57" s="10">
        <v>17.44</v>
      </c>
      <c r="R57" s="13">
        <v>9.01</v>
      </c>
    </row>
    <row r="58" spans="2:18" ht="12">
      <c r="B58" s="21" t="s">
        <v>159</v>
      </c>
      <c r="C58" s="13" t="s">
        <v>131</v>
      </c>
      <c r="D58" s="22">
        <v>535.55</v>
      </c>
      <c r="E58" s="10" t="s">
        <v>89</v>
      </c>
      <c r="H58" s="13" t="s">
        <v>102</v>
      </c>
      <c r="I58" s="21">
        <v>100</v>
      </c>
      <c r="J58" s="13"/>
      <c r="K58" s="12">
        <v>0.5</v>
      </c>
      <c r="N58" s="13" t="s">
        <v>103</v>
      </c>
      <c r="O58" s="15" t="s">
        <v>358</v>
      </c>
      <c r="P58" s="15"/>
      <c r="Q58" s="10">
        <v>13.12</v>
      </c>
      <c r="R58" s="13">
        <v>13.12</v>
      </c>
    </row>
    <row r="59" spans="2:18" ht="12">
      <c r="B59" s="21" t="s">
        <v>159</v>
      </c>
      <c r="C59" s="13" t="s">
        <v>134</v>
      </c>
      <c r="D59" s="22">
        <v>535.72</v>
      </c>
      <c r="G59" s="10" t="s">
        <v>89</v>
      </c>
      <c r="H59" s="13" t="s">
        <v>133</v>
      </c>
      <c r="I59" s="21">
        <v>20</v>
      </c>
      <c r="J59" s="13">
        <v>80</v>
      </c>
      <c r="L59" s="12">
        <v>3</v>
      </c>
      <c r="N59" s="13"/>
      <c r="O59" s="15" t="s">
        <v>254</v>
      </c>
      <c r="P59" s="15"/>
      <c r="Q59" s="10">
        <v>20.01</v>
      </c>
      <c r="R59" s="13">
        <v>13.37</v>
      </c>
    </row>
    <row r="60" spans="2:18" ht="12">
      <c r="B60" s="21" t="s">
        <v>159</v>
      </c>
      <c r="C60" s="13" t="s">
        <v>132</v>
      </c>
      <c r="D60" s="22">
        <v>535.8</v>
      </c>
      <c r="G60" s="10" t="s">
        <v>89</v>
      </c>
      <c r="H60" s="13" t="s">
        <v>133</v>
      </c>
      <c r="I60" s="21">
        <v>60</v>
      </c>
      <c r="J60" s="13">
        <v>40</v>
      </c>
      <c r="L60" s="12">
        <v>3</v>
      </c>
      <c r="N60" s="13"/>
      <c r="O60" s="15" t="s">
        <v>255</v>
      </c>
      <c r="P60" s="15"/>
      <c r="Q60" s="10"/>
      <c r="R60" s="13"/>
    </row>
    <row r="61" spans="2:18" ht="12">
      <c r="B61" s="21" t="s">
        <v>159</v>
      </c>
      <c r="C61" s="13" t="s">
        <v>135</v>
      </c>
      <c r="D61" s="22">
        <v>536.99</v>
      </c>
      <c r="G61" s="10" t="s">
        <v>89</v>
      </c>
      <c r="H61" s="13" t="s">
        <v>303</v>
      </c>
      <c r="I61" s="21">
        <v>100</v>
      </c>
      <c r="J61" s="13"/>
      <c r="L61" s="12">
        <v>1</v>
      </c>
      <c r="N61" s="13"/>
      <c r="O61" s="15" t="s">
        <v>187</v>
      </c>
      <c r="P61" s="15"/>
      <c r="Q61" s="10">
        <v>13.59</v>
      </c>
      <c r="R61" s="13">
        <v>6.32</v>
      </c>
    </row>
    <row r="62" spans="2:18" ht="12">
      <c r="B62" s="21" t="s">
        <v>159</v>
      </c>
      <c r="C62" s="13" t="s">
        <v>179</v>
      </c>
      <c r="D62" s="22">
        <v>539.87</v>
      </c>
      <c r="F62" s="10" t="s">
        <v>89</v>
      </c>
      <c r="H62" s="13" t="s">
        <v>292</v>
      </c>
      <c r="I62" s="21">
        <v>100</v>
      </c>
      <c r="J62" s="13"/>
      <c r="K62" s="12">
        <f>0.8*N62</f>
        <v>16.8</v>
      </c>
      <c r="L62" s="12">
        <f>0.05*N62</f>
        <v>1.05</v>
      </c>
      <c r="M62" s="12">
        <f>0.15*N62</f>
        <v>3.15</v>
      </c>
      <c r="N62" s="13">
        <v>21</v>
      </c>
      <c r="O62" s="15" t="s">
        <v>256</v>
      </c>
      <c r="P62" s="15"/>
      <c r="Q62" s="10">
        <v>17.86</v>
      </c>
      <c r="R62" s="13">
        <v>10.5</v>
      </c>
    </row>
    <row r="63" spans="2:18" ht="12">
      <c r="B63" s="21" t="s">
        <v>159</v>
      </c>
      <c r="C63" s="13" t="s">
        <v>257</v>
      </c>
      <c r="D63" s="22">
        <v>540.12</v>
      </c>
      <c r="G63" s="10" t="s">
        <v>89</v>
      </c>
      <c r="H63" s="13" t="s">
        <v>301</v>
      </c>
      <c r="I63" s="21">
        <v>40</v>
      </c>
      <c r="J63" s="13">
        <v>60</v>
      </c>
      <c r="N63" s="13"/>
      <c r="O63" s="15" t="s">
        <v>104</v>
      </c>
      <c r="P63" s="15"/>
      <c r="Q63" s="10">
        <v>19.06</v>
      </c>
      <c r="R63" s="13">
        <v>9.96</v>
      </c>
    </row>
    <row r="64" spans="2:18" ht="12">
      <c r="B64" s="21" t="s">
        <v>159</v>
      </c>
      <c r="C64" s="13" t="s">
        <v>136</v>
      </c>
      <c r="D64" s="22">
        <v>543.28</v>
      </c>
      <c r="E64" s="10" t="s">
        <v>89</v>
      </c>
      <c r="H64" s="13" t="s">
        <v>301</v>
      </c>
      <c r="I64" s="21">
        <v>100</v>
      </c>
      <c r="J64" s="13"/>
      <c r="N64" s="13">
        <v>0.4</v>
      </c>
      <c r="O64" s="15" t="s">
        <v>105</v>
      </c>
      <c r="P64" s="15"/>
      <c r="Q64" s="10">
        <v>30.09</v>
      </c>
      <c r="R64" s="13">
        <v>16.07</v>
      </c>
    </row>
    <row r="65" spans="2:18" ht="12">
      <c r="B65" s="21" t="s">
        <v>159</v>
      </c>
      <c r="C65" s="13" t="s">
        <v>352</v>
      </c>
      <c r="D65" s="22">
        <v>544.71</v>
      </c>
      <c r="G65" s="10" t="s">
        <v>89</v>
      </c>
      <c r="H65" s="13" t="s">
        <v>95</v>
      </c>
      <c r="I65" s="21">
        <v>0</v>
      </c>
      <c r="J65" s="13">
        <v>100</v>
      </c>
      <c r="N65" s="13"/>
      <c r="O65" s="15" t="s">
        <v>353</v>
      </c>
      <c r="P65" s="15"/>
      <c r="Q65" s="10">
        <v>10.04</v>
      </c>
      <c r="R65" s="13">
        <v>5.33</v>
      </c>
    </row>
    <row r="66" spans="2:18" ht="12">
      <c r="B66" s="21" t="s">
        <v>159</v>
      </c>
      <c r="C66" s="13" t="s">
        <v>137</v>
      </c>
      <c r="D66" s="22">
        <v>545.08</v>
      </c>
      <c r="F66" s="10" t="s">
        <v>89</v>
      </c>
      <c r="H66" s="13" t="s">
        <v>133</v>
      </c>
      <c r="I66" s="21">
        <v>100</v>
      </c>
      <c r="J66" s="13"/>
      <c r="N66" s="13">
        <f>100*(3*15)/(33*22)</f>
        <v>6.198347107438017</v>
      </c>
      <c r="O66" s="15" t="s">
        <v>354</v>
      </c>
      <c r="P66" s="15"/>
      <c r="Q66" s="10">
        <v>8.97</v>
      </c>
      <c r="R66" s="13">
        <v>8.97</v>
      </c>
    </row>
    <row r="67" spans="2:18" ht="12">
      <c r="B67" s="21" t="s">
        <v>159</v>
      </c>
      <c r="C67" s="13" t="s">
        <v>178</v>
      </c>
      <c r="D67" s="22">
        <v>551.98</v>
      </c>
      <c r="G67" s="10" t="s">
        <v>89</v>
      </c>
      <c r="H67" s="13" t="s">
        <v>98</v>
      </c>
      <c r="I67" s="21"/>
      <c r="J67" s="13">
        <v>100</v>
      </c>
      <c r="N67" s="13"/>
      <c r="O67" s="15" t="s">
        <v>106</v>
      </c>
      <c r="P67" s="15"/>
      <c r="Q67" s="10">
        <v>11.61</v>
      </c>
      <c r="R67" s="13">
        <v>11.61</v>
      </c>
    </row>
    <row r="68" spans="2:18" ht="12">
      <c r="B68" s="21" t="s">
        <v>159</v>
      </c>
      <c r="C68" s="13" t="s">
        <v>170</v>
      </c>
      <c r="D68" s="22">
        <v>555.73</v>
      </c>
      <c r="F68" s="10" t="s">
        <v>89</v>
      </c>
      <c r="H68" s="13" t="s">
        <v>295</v>
      </c>
      <c r="I68" s="21">
        <v>100</v>
      </c>
      <c r="J68" s="13"/>
      <c r="K68" s="12">
        <v>12</v>
      </c>
      <c r="M68" s="12">
        <v>12</v>
      </c>
      <c r="N68" s="13">
        <v>25</v>
      </c>
      <c r="O68" s="15" t="s">
        <v>107</v>
      </c>
      <c r="P68" s="15"/>
      <c r="Q68" s="10">
        <v>5.96</v>
      </c>
      <c r="R68" s="13">
        <v>5.96</v>
      </c>
    </row>
    <row r="69" spans="2:18" ht="12">
      <c r="B69" s="21" t="s">
        <v>159</v>
      </c>
      <c r="C69" s="13" t="s">
        <v>138</v>
      </c>
      <c r="D69" s="22">
        <v>556.81</v>
      </c>
      <c r="E69" s="10" t="s">
        <v>89</v>
      </c>
      <c r="H69" s="13" t="s">
        <v>0</v>
      </c>
      <c r="I69" s="21">
        <v>100</v>
      </c>
      <c r="J69" s="13"/>
      <c r="N69" s="13">
        <v>2.5</v>
      </c>
      <c r="O69" s="15" t="s">
        <v>355</v>
      </c>
      <c r="P69" s="15"/>
      <c r="Q69" s="10">
        <v>24.93</v>
      </c>
      <c r="R69" s="13">
        <v>11.66</v>
      </c>
    </row>
    <row r="70" spans="2:18" ht="12">
      <c r="B70" s="21" t="s">
        <v>159</v>
      </c>
      <c r="C70" s="13" t="s">
        <v>171</v>
      </c>
      <c r="D70" s="22">
        <v>558.35</v>
      </c>
      <c r="E70" s="10" t="s">
        <v>89</v>
      </c>
      <c r="H70" s="13" t="s">
        <v>301</v>
      </c>
      <c r="I70" s="21">
        <v>100</v>
      </c>
      <c r="J70" s="13"/>
      <c r="N70" s="13">
        <v>0</v>
      </c>
      <c r="O70" s="15" t="s">
        <v>358</v>
      </c>
      <c r="P70" s="15"/>
      <c r="Q70" s="10">
        <v>15.61</v>
      </c>
      <c r="R70" s="13">
        <v>7.39</v>
      </c>
    </row>
    <row r="71" spans="2:18" ht="12">
      <c r="B71" s="21" t="s">
        <v>159</v>
      </c>
      <c r="C71" s="13" t="s">
        <v>139</v>
      </c>
      <c r="D71" s="22">
        <v>560.72</v>
      </c>
      <c r="G71" s="10" t="s">
        <v>89</v>
      </c>
      <c r="H71" s="13" t="s">
        <v>130</v>
      </c>
      <c r="I71" s="21">
        <v>15</v>
      </c>
      <c r="J71" s="13">
        <v>85</v>
      </c>
      <c r="N71" s="13"/>
      <c r="O71" s="15" t="s">
        <v>108</v>
      </c>
      <c r="P71" s="15"/>
      <c r="Q71" s="10">
        <v>16.15</v>
      </c>
      <c r="R71" s="13">
        <v>16.15</v>
      </c>
    </row>
    <row r="72" spans="2:18" ht="12">
      <c r="B72" s="21" t="s">
        <v>159</v>
      </c>
      <c r="C72" s="13" t="s">
        <v>140</v>
      </c>
      <c r="D72" s="22">
        <v>566.31</v>
      </c>
      <c r="E72" s="10" t="s">
        <v>89</v>
      </c>
      <c r="H72" s="13" t="s">
        <v>301</v>
      </c>
      <c r="I72" s="21">
        <v>100</v>
      </c>
      <c r="J72" s="13"/>
      <c r="N72" s="13">
        <v>2.4</v>
      </c>
      <c r="O72" s="15" t="s">
        <v>358</v>
      </c>
      <c r="P72" s="15"/>
      <c r="Q72" s="10">
        <v>20.63</v>
      </c>
      <c r="R72" s="13">
        <v>10.6</v>
      </c>
    </row>
    <row r="73" spans="2:18" ht="12">
      <c r="B73" s="21" t="s">
        <v>159</v>
      </c>
      <c r="C73" s="13" t="s">
        <v>141</v>
      </c>
      <c r="D73" s="22">
        <v>567.15</v>
      </c>
      <c r="E73" s="10" t="s">
        <v>89</v>
      </c>
      <c r="H73" s="13" t="s">
        <v>0</v>
      </c>
      <c r="I73" s="21">
        <v>100</v>
      </c>
      <c r="J73" s="13"/>
      <c r="N73" s="13" t="s">
        <v>103</v>
      </c>
      <c r="O73" s="15" t="s">
        <v>356</v>
      </c>
      <c r="P73" s="15"/>
      <c r="Q73" s="10">
        <v>15.27</v>
      </c>
      <c r="R73" s="13">
        <v>15.27</v>
      </c>
    </row>
    <row r="74" spans="2:18" ht="12">
      <c r="B74" s="21" t="s">
        <v>159</v>
      </c>
      <c r="C74" s="13" t="s">
        <v>177</v>
      </c>
      <c r="D74" s="22">
        <v>571.35</v>
      </c>
      <c r="E74" s="10" t="s">
        <v>89</v>
      </c>
      <c r="H74" s="13" t="s">
        <v>0</v>
      </c>
      <c r="I74" s="21">
        <v>100</v>
      </c>
      <c r="J74" s="13"/>
      <c r="N74" s="13">
        <v>1.6</v>
      </c>
      <c r="O74" s="15" t="s">
        <v>109</v>
      </c>
      <c r="P74" s="15"/>
      <c r="Q74" s="10">
        <v>20.34</v>
      </c>
      <c r="R74" s="13">
        <v>9.97</v>
      </c>
    </row>
    <row r="75" spans="2:18" ht="12">
      <c r="B75" s="21" t="s">
        <v>159</v>
      </c>
      <c r="C75" s="13" t="s">
        <v>347</v>
      </c>
      <c r="D75" s="22">
        <v>574.78</v>
      </c>
      <c r="F75" s="10" t="s">
        <v>89</v>
      </c>
      <c r="H75" s="13" t="s">
        <v>0</v>
      </c>
      <c r="I75" s="21"/>
      <c r="J75" s="13"/>
      <c r="K75" s="12" t="s">
        <v>110</v>
      </c>
      <c r="N75" s="13"/>
      <c r="O75" s="15" t="s">
        <v>348</v>
      </c>
      <c r="P75" s="15"/>
      <c r="Q75" s="10">
        <v>0</v>
      </c>
      <c r="R75" s="13">
        <v>0</v>
      </c>
    </row>
    <row r="76" spans="2:18" ht="12">
      <c r="B76" s="21" t="s">
        <v>159</v>
      </c>
      <c r="C76" s="13" t="s">
        <v>142</v>
      </c>
      <c r="D76" s="22">
        <v>577.27</v>
      </c>
      <c r="G76" s="10" t="s">
        <v>89</v>
      </c>
      <c r="H76" s="13" t="s">
        <v>350</v>
      </c>
      <c r="I76" s="21">
        <v>70</v>
      </c>
      <c r="J76" s="13">
        <v>30</v>
      </c>
      <c r="N76" s="13"/>
      <c r="O76" s="15" t="s">
        <v>111</v>
      </c>
      <c r="P76" s="15"/>
      <c r="Q76" s="10">
        <v>20.27</v>
      </c>
      <c r="R76" s="13">
        <v>11.18</v>
      </c>
    </row>
    <row r="77" spans="2:18" ht="12">
      <c r="B77" s="21" t="s">
        <v>159</v>
      </c>
      <c r="C77" s="13" t="s">
        <v>172</v>
      </c>
      <c r="D77" s="22">
        <v>578.3</v>
      </c>
      <c r="E77" s="10" t="s">
        <v>89</v>
      </c>
      <c r="F77" s="10" t="s">
        <v>81</v>
      </c>
      <c r="H77" s="13" t="s">
        <v>301</v>
      </c>
      <c r="I77" s="21">
        <v>100</v>
      </c>
      <c r="J77" s="13"/>
      <c r="N77" s="13"/>
      <c r="O77" s="15" t="s">
        <v>358</v>
      </c>
      <c r="P77" s="15"/>
      <c r="Q77" s="10">
        <v>14.99</v>
      </c>
      <c r="R77" s="13">
        <v>7.22</v>
      </c>
    </row>
    <row r="78" spans="2:18" ht="12">
      <c r="B78" s="21" t="s">
        <v>159</v>
      </c>
      <c r="C78" s="13" t="s">
        <v>173</v>
      </c>
      <c r="D78" s="22">
        <v>579.77</v>
      </c>
      <c r="F78" s="10" t="s">
        <v>89</v>
      </c>
      <c r="H78" s="13" t="s">
        <v>301</v>
      </c>
      <c r="I78" s="21">
        <v>100</v>
      </c>
      <c r="J78" s="13"/>
      <c r="K78" s="12">
        <v>6.3</v>
      </c>
      <c r="N78" s="13">
        <v>6.3</v>
      </c>
      <c r="O78" s="15" t="s">
        <v>351</v>
      </c>
      <c r="P78" s="15"/>
      <c r="Q78" s="10">
        <v>19.26</v>
      </c>
      <c r="R78" s="13">
        <v>9.29</v>
      </c>
    </row>
    <row r="79" spans="2:18" ht="12">
      <c r="B79" s="21" t="s">
        <v>159</v>
      </c>
      <c r="C79" s="13" t="s">
        <v>174</v>
      </c>
      <c r="D79" s="22">
        <v>583.9</v>
      </c>
      <c r="F79" s="10" t="s">
        <v>89</v>
      </c>
      <c r="H79" s="13" t="s">
        <v>301</v>
      </c>
      <c r="I79" s="21">
        <v>100</v>
      </c>
      <c r="J79" s="13"/>
      <c r="K79" s="12">
        <v>4.75</v>
      </c>
      <c r="N79" s="13">
        <v>4.75</v>
      </c>
      <c r="O79" s="15" t="s">
        <v>351</v>
      </c>
      <c r="P79" s="15"/>
      <c r="Q79" s="10">
        <v>14.56</v>
      </c>
      <c r="R79" s="13">
        <v>6.55</v>
      </c>
    </row>
    <row r="80" spans="2:18" ht="12">
      <c r="B80" s="21" t="s">
        <v>159</v>
      </c>
      <c r="C80" s="13" t="s">
        <v>143</v>
      </c>
      <c r="D80" s="22">
        <v>586.4</v>
      </c>
      <c r="F80" s="10" t="s">
        <v>89</v>
      </c>
      <c r="H80" s="13" t="s">
        <v>301</v>
      </c>
      <c r="I80" s="21">
        <v>100</v>
      </c>
      <c r="J80" s="13"/>
      <c r="K80" s="12">
        <v>3.5</v>
      </c>
      <c r="N80" s="13">
        <v>3.5</v>
      </c>
      <c r="O80" s="15" t="s">
        <v>445</v>
      </c>
      <c r="P80" s="15"/>
      <c r="Q80" s="10">
        <v>13.42</v>
      </c>
      <c r="R80" s="13">
        <v>6.67</v>
      </c>
    </row>
    <row r="81" spans="2:18" ht="12">
      <c r="B81" s="21" t="s">
        <v>159</v>
      </c>
      <c r="C81" s="13" t="s">
        <v>175</v>
      </c>
      <c r="D81" s="22">
        <v>597.54</v>
      </c>
      <c r="G81" s="10" t="s">
        <v>89</v>
      </c>
      <c r="H81" s="13" t="s">
        <v>130</v>
      </c>
      <c r="I81" s="21"/>
      <c r="J81" s="13">
        <v>100</v>
      </c>
      <c r="N81" s="13"/>
      <c r="O81" s="15" t="s">
        <v>113</v>
      </c>
      <c r="P81" s="15"/>
      <c r="Q81" s="10">
        <v>14.66</v>
      </c>
      <c r="R81" s="13">
        <v>7.4</v>
      </c>
    </row>
    <row r="82" spans="2:18" ht="12">
      <c r="B82" s="21" t="s">
        <v>159</v>
      </c>
      <c r="C82" s="13" t="s">
        <v>176</v>
      </c>
      <c r="D82" s="22">
        <v>587.86</v>
      </c>
      <c r="F82" s="10" t="s">
        <v>89</v>
      </c>
      <c r="H82" s="13" t="s">
        <v>96</v>
      </c>
      <c r="I82" s="21">
        <v>100</v>
      </c>
      <c r="J82" s="13"/>
      <c r="N82" s="13">
        <v>9.2</v>
      </c>
      <c r="O82" s="15" t="s">
        <v>351</v>
      </c>
      <c r="P82" s="15"/>
      <c r="Q82" s="10">
        <v>7.46</v>
      </c>
      <c r="R82" s="13">
        <v>7.46</v>
      </c>
    </row>
    <row r="83" spans="2:18" ht="12">
      <c r="B83" s="21" t="s">
        <v>159</v>
      </c>
      <c r="C83" s="13" t="s">
        <v>144</v>
      </c>
      <c r="D83" s="22">
        <v>588.21</v>
      </c>
      <c r="G83" s="10" t="s">
        <v>89</v>
      </c>
      <c r="H83" s="13" t="s">
        <v>130</v>
      </c>
      <c r="I83" s="21"/>
      <c r="J83" s="13">
        <v>100</v>
      </c>
      <c r="N83" s="13"/>
      <c r="O83" s="15" t="s">
        <v>349</v>
      </c>
      <c r="P83" s="15"/>
      <c r="Q83" s="10">
        <v>10.7</v>
      </c>
      <c r="R83" s="13">
        <v>10.7</v>
      </c>
    </row>
    <row r="84" spans="2:18" ht="12">
      <c r="B84" s="21" t="s">
        <v>159</v>
      </c>
      <c r="C84" s="13" t="s">
        <v>146</v>
      </c>
      <c r="D84" s="22">
        <v>592.03</v>
      </c>
      <c r="F84" s="10" t="s">
        <v>89</v>
      </c>
      <c r="H84" s="13" t="s">
        <v>97</v>
      </c>
      <c r="I84" s="21">
        <v>65</v>
      </c>
      <c r="J84" s="13">
        <v>35</v>
      </c>
      <c r="L84" s="12">
        <v>35</v>
      </c>
      <c r="N84" s="13">
        <v>35</v>
      </c>
      <c r="O84" s="15" t="s">
        <v>114</v>
      </c>
      <c r="P84" s="15"/>
      <c r="Q84" s="10">
        <v>8.4</v>
      </c>
      <c r="R84" s="13">
        <v>4.39</v>
      </c>
    </row>
    <row r="85" spans="2:18" ht="12">
      <c r="B85" s="33" t="s">
        <v>159</v>
      </c>
      <c r="C85" s="34" t="s">
        <v>145</v>
      </c>
      <c r="D85" s="35">
        <v>592.11</v>
      </c>
      <c r="E85" s="36" t="s">
        <v>89</v>
      </c>
      <c r="F85" s="36"/>
      <c r="G85" s="36"/>
      <c r="H85" s="34" t="s">
        <v>0</v>
      </c>
      <c r="I85" s="33">
        <v>100</v>
      </c>
      <c r="J85" s="34"/>
      <c r="K85" s="38"/>
      <c r="L85" s="38"/>
      <c r="M85" s="38"/>
      <c r="N85" s="34">
        <v>0</v>
      </c>
      <c r="O85" s="39" t="s">
        <v>358</v>
      </c>
      <c r="P85" s="39"/>
      <c r="Q85" s="36">
        <v>18.26</v>
      </c>
      <c r="R85" s="34">
        <v>7.75</v>
      </c>
    </row>
    <row r="86" spans="2:16" ht="12">
      <c r="B86" s="21"/>
      <c r="C86" s="13"/>
      <c r="O86" s="15"/>
      <c r="P86" s="15"/>
    </row>
    <row r="87" spans="2:16" ht="12">
      <c r="B87" s="21" t="s">
        <v>360</v>
      </c>
      <c r="C87" s="13"/>
      <c r="O87" s="15"/>
      <c r="P87" s="15"/>
    </row>
    <row r="88" spans="2:16" ht="12">
      <c r="B88" s="21" t="s">
        <v>112</v>
      </c>
      <c r="C88" s="13"/>
      <c r="O88" s="15"/>
      <c r="P88" s="15"/>
    </row>
    <row r="89" spans="2:16" ht="12">
      <c r="B89" s="21" t="s">
        <v>361</v>
      </c>
      <c r="C89" s="13"/>
      <c r="O89" s="15"/>
      <c r="P89" s="15"/>
    </row>
    <row r="90" spans="2:16" ht="12">
      <c r="B90" s="21" t="s">
        <v>7</v>
      </c>
      <c r="C90" s="13"/>
      <c r="O90" s="15"/>
      <c r="P90" s="15"/>
    </row>
    <row r="91" spans="2:16" ht="10.5" customHeight="1">
      <c r="B91" s="21"/>
      <c r="C91" s="13"/>
      <c r="O91" s="15"/>
      <c r="P91" s="15"/>
    </row>
    <row r="92" spans="2:16" ht="10.5" customHeight="1">
      <c r="B92" s="21"/>
      <c r="C92" s="13"/>
      <c r="O92" s="15"/>
      <c r="P92" s="15"/>
    </row>
    <row r="93" spans="2:16" ht="10.5" customHeight="1">
      <c r="B93" s="21"/>
      <c r="C93" s="13"/>
      <c r="O93" s="15"/>
      <c r="P93" s="15"/>
    </row>
    <row r="94" spans="2:16" ht="12">
      <c r="B94" s="21" t="s">
        <v>442</v>
      </c>
      <c r="C94" s="13"/>
      <c r="O94" s="15"/>
      <c r="P94" s="15"/>
    </row>
    <row r="95" spans="2:16" ht="12">
      <c r="B95" s="21"/>
      <c r="C95" s="13"/>
      <c r="O95" s="15"/>
      <c r="P95" s="15"/>
    </row>
    <row r="96" spans="2:18" ht="12">
      <c r="B96" s="23" t="s">
        <v>436</v>
      </c>
      <c r="C96" s="24"/>
      <c r="D96" s="25"/>
      <c r="E96" s="23"/>
      <c r="F96" s="26"/>
      <c r="G96" s="26"/>
      <c r="H96" s="24"/>
      <c r="I96" s="23"/>
      <c r="J96" s="24"/>
      <c r="K96" s="32"/>
      <c r="L96" s="32"/>
      <c r="M96" s="32"/>
      <c r="N96" s="26" t="s">
        <v>437</v>
      </c>
      <c r="O96" s="30" t="s">
        <v>432</v>
      </c>
      <c r="P96" s="30"/>
      <c r="Q96" s="26"/>
      <c r="R96" s="24"/>
    </row>
    <row r="97" spans="2:18" ht="12">
      <c r="B97" s="21"/>
      <c r="C97" s="13"/>
      <c r="D97" s="22"/>
      <c r="E97" s="21"/>
      <c r="H97" s="13"/>
      <c r="I97" s="21"/>
      <c r="J97" s="13"/>
      <c r="O97" s="15"/>
      <c r="P97" s="15"/>
      <c r="Q97" s="10"/>
      <c r="R97" s="13"/>
    </row>
    <row r="98" spans="2:18" ht="12">
      <c r="B98" s="21" t="s">
        <v>439</v>
      </c>
      <c r="C98" s="13"/>
      <c r="D98" s="22"/>
      <c r="E98" s="21"/>
      <c r="H98" s="13"/>
      <c r="I98" s="21"/>
      <c r="J98" s="13"/>
      <c r="O98" s="15"/>
      <c r="P98" s="15"/>
      <c r="Q98" s="10"/>
      <c r="R98" s="13"/>
    </row>
    <row r="99" spans="2:18" ht="12">
      <c r="B99" s="21" t="s">
        <v>159</v>
      </c>
      <c r="C99" s="13" t="s">
        <v>370</v>
      </c>
      <c r="D99" s="22">
        <v>605.28</v>
      </c>
      <c r="E99" s="21" t="s">
        <v>89</v>
      </c>
      <c r="H99" s="13" t="s">
        <v>115</v>
      </c>
      <c r="I99" s="21">
        <v>100</v>
      </c>
      <c r="J99" s="13"/>
      <c r="K99" s="12">
        <v>1</v>
      </c>
      <c r="N99" s="10">
        <v>1</v>
      </c>
      <c r="O99" s="15" t="s">
        <v>315</v>
      </c>
      <c r="P99" s="15"/>
      <c r="Q99" s="10">
        <v>13.01</v>
      </c>
      <c r="R99" s="13">
        <v>5.92</v>
      </c>
    </row>
    <row r="100" spans="2:18" ht="12">
      <c r="B100" s="21" t="s">
        <v>159</v>
      </c>
      <c r="C100" s="13" t="s">
        <v>412</v>
      </c>
      <c r="D100" s="22">
        <v>606.77</v>
      </c>
      <c r="E100" s="21"/>
      <c r="F100" s="10" t="s">
        <v>89</v>
      </c>
      <c r="H100" s="13" t="s">
        <v>115</v>
      </c>
      <c r="I100" s="21">
        <v>100</v>
      </c>
      <c r="J100" s="13"/>
      <c r="K100" s="12">
        <v>1.5</v>
      </c>
      <c r="N100" s="10">
        <v>1.5</v>
      </c>
      <c r="O100" s="15" t="s">
        <v>198</v>
      </c>
      <c r="P100" s="15"/>
      <c r="Q100" s="10">
        <v>12.16</v>
      </c>
      <c r="R100" s="13">
        <v>12.16</v>
      </c>
    </row>
    <row r="101" spans="2:18" ht="12">
      <c r="B101" s="21" t="s">
        <v>159</v>
      </c>
      <c r="C101" s="13" t="s">
        <v>415</v>
      </c>
      <c r="D101" s="22">
        <v>619.86</v>
      </c>
      <c r="E101" s="21"/>
      <c r="F101" s="10" t="s">
        <v>89</v>
      </c>
      <c r="H101" s="13" t="s">
        <v>115</v>
      </c>
      <c r="I101" s="21">
        <v>100</v>
      </c>
      <c r="J101" s="13"/>
      <c r="K101" s="12">
        <v>2</v>
      </c>
      <c r="M101" s="12" t="s">
        <v>119</v>
      </c>
      <c r="N101" s="10">
        <v>2</v>
      </c>
      <c r="O101" s="15" t="s">
        <v>120</v>
      </c>
      <c r="P101" s="15"/>
      <c r="Q101" s="10">
        <v>8.81</v>
      </c>
      <c r="R101" s="13">
        <v>8.81</v>
      </c>
    </row>
    <row r="102" spans="2:18" ht="12">
      <c r="B102" s="21" t="s">
        <v>159</v>
      </c>
      <c r="C102" s="13" t="s">
        <v>416</v>
      </c>
      <c r="D102" s="22">
        <v>620.23</v>
      </c>
      <c r="E102" s="21" t="s">
        <v>89</v>
      </c>
      <c r="H102" s="13" t="s">
        <v>115</v>
      </c>
      <c r="I102" s="21">
        <v>100</v>
      </c>
      <c r="J102" s="13"/>
      <c r="N102" s="10">
        <v>0.5</v>
      </c>
      <c r="O102" s="15" t="s">
        <v>315</v>
      </c>
      <c r="P102" s="15"/>
      <c r="Q102" s="10">
        <v>7.65</v>
      </c>
      <c r="R102" s="13">
        <v>7.65</v>
      </c>
    </row>
    <row r="103" spans="2:18" ht="12">
      <c r="B103" s="21"/>
      <c r="C103" s="13"/>
      <c r="D103" s="22"/>
      <c r="E103" s="21"/>
      <c r="H103" s="13"/>
      <c r="I103" s="21"/>
      <c r="J103" s="13"/>
      <c r="N103" s="10" t="s">
        <v>433</v>
      </c>
      <c r="O103" s="15"/>
      <c r="P103" s="15"/>
      <c r="Q103" s="10"/>
      <c r="R103" s="13"/>
    </row>
    <row r="104" spans="2:18" ht="12">
      <c r="B104" s="21" t="s">
        <v>440</v>
      </c>
      <c r="C104" s="13"/>
      <c r="D104" s="22"/>
      <c r="E104" s="21"/>
      <c r="H104" s="13"/>
      <c r="I104" s="21"/>
      <c r="J104" s="13"/>
      <c r="O104" s="15"/>
      <c r="P104" s="15"/>
      <c r="Q104" s="10"/>
      <c r="R104" s="13"/>
    </row>
    <row r="105" spans="2:18" ht="12">
      <c r="B105" s="21" t="s">
        <v>159</v>
      </c>
      <c r="C105" s="13" t="s">
        <v>413</v>
      </c>
      <c r="D105" s="22">
        <v>607.67</v>
      </c>
      <c r="E105" s="21"/>
      <c r="G105" s="10" t="s">
        <v>89</v>
      </c>
      <c r="H105" s="13" t="s">
        <v>116</v>
      </c>
      <c r="I105" s="21"/>
      <c r="J105" s="13">
        <v>100</v>
      </c>
      <c r="O105" s="15" t="s">
        <v>430</v>
      </c>
      <c r="P105" s="15"/>
      <c r="Q105" s="10">
        <v>14.03</v>
      </c>
      <c r="R105" s="13">
        <v>6.8</v>
      </c>
    </row>
    <row r="106" spans="2:18" ht="12">
      <c r="B106" s="21" t="s">
        <v>159</v>
      </c>
      <c r="C106" s="13" t="s">
        <v>117</v>
      </c>
      <c r="D106" s="22">
        <v>613.91</v>
      </c>
      <c r="E106" s="21"/>
      <c r="G106" s="10" t="s">
        <v>89</v>
      </c>
      <c r="H106" s="13" t="s">
        <v>98</v>
      </c>
      <c r="I106" s="21">
        <v>10</v>
      </c>
      <c r="J106" s="13">
        <v>90</v>
      </c>
      <c r="K106" s="12">
        <v>60</v>
      </c>
      <c r="L106" s="12">
        <v>30</v>
      </c>
      <c r="O106" s="15" t="s">
        <v>431</v>
      </c>
      <c r="P106" s="15"/>
      <c r="Q106" s="10">
        <v>12.73</v>
      </c>
      <c r="R106" s="13">
        <v>12.73</v>
      </c>
    </row>
    <row r="107" spans="2:18" ht="12">
      <c r="B107" s="21" t="s">
        <v>159</v>
      </c>
      <c r="C107" s="13" t="s">
        <v>414</v>
      </c>
      <c r="D107" s="22">
        <v>614.34</v>
      </c>
      <c r="E107" s="21"/>
      <c r="G107" s="10" t="s">
        <v>89</v>
      </c>
      <c r="H107" s="13" t="s">
        <v>303</v>
      </c>
      <c r="I107" s="21"/>
      <c r="J107" s="13"/>
      <c r="O107" s="15" t="s">
        <v>429</v>
      </c>
      <c r="P107" s="15"/>
      <c r="Q107" s="10">
        <v>10.76</v>
      </c>
      <c r="R107" s="13">
        <v>10.76</v>
      </c>
    </row>
    <row r="108" spans="2:18" ht="12">
      <c r="B108" s="21"/>
      <c r="C108" s="13"/>
      <c r="D108" s="22"/>
      <c r="E108" s="21"/>
      <c r="H108" s="13" t="s">
        <v>81</v>
      </c>
      <c r="I108" s="21"/>
      <c r="J108" s="13"/>
      <c r="O108" s="15"/>
      <c r="P108" s="15"/>
      <c r="Q108" s="10"/>
      <c r="R108" s="13"/>
    </row>
    <row r="109" spans="2:18" ht="12">
      <c r="B109" s="21" t="s">
        <v>438</v>
      </c>
      <c r="C109" s="13"/>
      <c r="D109" s="22"/>
      <c r="E109" s="21"/>
      <c r="H109" s="13"/>
      <c r="I109" s="21"/>
      <c r="J109" s="13"/>
      <c r="O109" s="15"/>
      <c r="P109" s="15"/>
      <c r="Q109" s="10"/>
      <c r="R109" s="13"/>
    </row>
    <row r="110" spans="2:18" ht="12">
      <c r="B110" s="21" t="s">
        <v>159</v>
      </c>
      <c r="C110" s="13" t="s">
        <v>426</v>
      </c>
      <c r="D110" s="22">
        <v>616.43</v>
      </c>
      <c r="E110" s="21"/>
      <c r="F110" s="10" t="s">
        <v>89</v>
      </c>
      <c r="H110" s="13" t="s">
        <v>434</v>
      </c>
      <c r="I110" s="21">
        <v>100</v>
      </c>
      <c r="J110" s="13"/>
      <c r="K110" s="12">
        <v>4.4</v>
      </c>
      <c r="N110" s="10">
        <v>4.4</v>
      </c>
      <c r="O110" s="15" t="s">
        <v>118</v>
      </c>
      <c r="P110" s="15"/>
      <c r="Q110" s="10">
        <v>15.43</v>
      </c>
      <c r="R110" s="13">
        <v>15.43</v>
      </c>
    </row>
    <row r="111" spans="2:18" ht="12">
      <c r="B111" s="21" t="s">
        <v>159</v>
      </c>
      <c r="C111" s="13" t="s">
        <v>418</v>
      </c>
      <c r="D111" s="22">
        <v>623.14</v>
      </c>
      <c r="E111" s="21" t="s">
        <v>89</v>
      </c>
      <c r="H111" s="13" t="s">
        <v>99</v>
      </c>
      <c r="I111" s="21">
        <v>100</v>
      </c>
      <c r="J111" s="13"/>
      <c r="N111" s="10">
        <v>0</v>
      </c>
      <c r="O111" s="15" t="s">
        <v>122</v>
      </c>
      <c r="P111" s="15"/>
      <c r="Q111" s="10">
        <v>6.5</v>
      </c>
      <c r="R111" s="13">
        <v>6.5</v>
      </c>
    </row>
    <row r="112" spans="2:18" ht="12">
      <c r="B112" s="21"/>
      <c r="C112" s="13"/>
      <c r="D112" s="22"/>
      <c r="E112" s="21"/>
      <c r="H112" s="13"/>
      <c r="I112" s="21"/>
      <c r="J112" s="13"/>
      <c r="O112" s="15"/>
      <c r="P112" s="15"/>
      <c r="Q112" s="10"/>
      <c r="R112" s="13"/>
    </row>
    <row r="113" spans="2:18" ht="12">
      <c r="B113" s="21" t="s">
        <v>124</v>
      </c>
      <c r="C113" s="13"/>
      <c r="D113" s="22"/>
      <c r="E113" s="21"/>
      <c r="H113" s="13"/>
      <c r="I113" s="21"/>
      <c r="J113" s="13"/>
      <c r="O113" s="15" t="s">
        <v>441</v>
      </c>
      <c r="P113" s="15"/>
      <c r="Q113" s="10"/>
      <c r="R113" s="13"/>
    </row>
    <row r="114" spans="2:18" ht="12">
      <c r="B114" s="21" t="s">
        <v>159</v>
      </c>
      <c r="C114" s="13" t="s">
        <v>417</v>
      </c>
      <c r="D114" s="22">
        <v>622.44</v>
      </c>
      <c r="E114" s="21" t="s">
        <v>89</v>
      </c>
      <c r="H114" s="13" t="s">
        <v>121</v>
      </c>
      <c r="I114" s="21">
        <v>100</v>
      </c>
      <c r="J114" s="13"/>
      <c r="K114" s="12">
        <v>2.3</v>
      </c>
      <c r="N114" s="10">
        <v>2.3</v>
      </c>
      <c r="O114" s="15" t="s">
        <v>199</v>
      </c>
      <c r="P114" s="15"/>
      <c r="Q114" s="10">
        <v>7.4</v>
      </c>
      <c r="R114" s="13">
        <v>7.4</v>
      </c>
    </row>
    <row r="115" spans="2:18" ht="12">
      <c r="B115" s="21" t="s">
        <v>159</v>
      </c>
      <c r="C115" s="13" t="s">
        <v>419</v>
      </c>
      <c r="D115" s="22">
        <v>625.69</v>
      </c>
      <c r="E115" s="21"/>
      <c r="G115" s="10" t="s">
        <v>89</v>
      </c>
      <c r="H115" s="13" t="s">
        <v>435</v>
      </c>
      <c r="I115" s="21">
        <v>70</v>
      </c>
      <c r="J115" s="13">
        <v>30</v>
      </c>
      <c r="O115" s="15" t="s">
        <v>196</v>
      </c>
      <c r="P115" s="15"/>
      <c r="Q115" s="10">
        <v>9.33</v>
      </c>
      <c r="R115" s="13">
        <v>9.33</v>
      </c>
    </row>
    <row r="116" spans="2:18" ht="12">
      <c r="B116" s="21" t="s">
        <v>159</v>
      </c>
      <c r="C116" s="13" t="s">
        <v>420</v>
      </c>
      <c r="D116" s="22">
        <v>626.45</v>
      </c>
      <c r="E116" s="21"/>
      <c r="F116" s="10" t="s">
        <v>89</v>
      </c>
      <c r="H116" s="13" t="s">
        <v>123</v>
      </c>
      <c r="I116" s="21">
        <v>100</v>
      </c>
      <c r="J116" s="13"/>
      <c r="K116" s="12">
        <v>4.5</v>
      </c>
      <c r="N116" s="10">
        <v>4.5</v>
      </c>
      <c r="O116" s="15" t="s">
        <v>118</v>
      </c>
      <c r="P116" s="15"/>
      <c r="Q116" s="10">
        <v>10.84</v>
      </c>
      <c r="R116" s="13">
        <v>10.84</v>
      </c>
    </row>
    <row r="117" spans="2:18" ht="12">
      <c r="B117" s="21"/>
      <c r="C117" s="13"/>
      <c r="D117" s="22"/>
      <c r="E117" s="21"/>
      <c r="H117" s="13"/>
      <c r="I117" s="21"/>
      <c r="J117" s="13"/>
      <c r="O117" s="15"/>
      <c r="P117" s="15"/>
      <c r="Q117" s="10"/>
      <c r="R117" s="13"/>
    </row>
    <row r="118" spans="2:18" ht="12">
      <c r="B118" s="33"/>
      <c r="C118" s="34"/>
      <c r="D118" s="35"/>
      <c r="E118" s="33"/>
      <c r="F118" s="36"/>
      <c r="G118" s="36"/>
      <c r="H118" s="34"/>
      <c r="I118" s="33"/>
      <c r="J118" s="34"/>
      <c r="K118" s="38"/>
      <c r="L118" s="38"/>
      <c r="M118" s="38"/>
      <c r="N118" s="36"/>
      <c r="O118" s="39"/>
      <c r="P118" s="39"/>
      <c r="Q118" s="36"/>
      <c r="R118" s="34"/>
    </row>
    <row r="119" spans="2:18" ht="12">
      <c r="B119" s="23"/>
      <c r="C119" s="24"/>
      <c r="D119" s="25"/>
      <c r="E119" s="23"/>
      <c r="F119" s="26"/>
      <c r="G119" s="26"/>
      <c r="H119" s="24"/>
      <c r="I119" s="23"/>
      <c r="J119" s="24"/>
      <c r="K119" s="32"/>
      <c r="L119" s="32"/>
      <c r="M119" s="32"/>
      <c r="N119" s="26"/>
      <c r="O119" s="30"/>
      <c r="P119" s="30"/>
      <c r="Q119" s="26"/>
      <c r="R119" s="24"/>
    </row>
    <row r="120" spans="2:18" ht="12">
      <c r="B120" s="21" t="s">
        <v>15</v>
      </c>
      <c r="C120" s="13" t="s">
        <v>421</v>
      </c>
      <c r="D120" s="22">
        <v>627.38</v>
      </c>
      <c r="E120" s="21"/>
      <c r="H120" s="13"/>
      <c r="I120" s="21"/>
      <c r="J120" s="13"/>
      <c r="O120" s="15" t="s">
        <v>252</v>
      </c>
      <c r="P120" s="15"/>
      <c r="Q120" s="10">
        <v>6.63</v>
      </c>
      <c r="R120" s="13">
        <v>6.63</v>
      </c>
    </row>
    <row r="121" spans="2:18" ht="12">
      <c r="B121" s="33"/>
      <c r="C121" s="34"/>
      <c r="D121" s="35"/>
      <c r="E121" s="33"/>
      <c r="F121" s="36"/>
      <c r="G121" s="36"/>
      <c r="H121" s="34"/>
      <c r="I121" s="33"/>
      <c r="J121" s="34"/>
      <c r="K121" s="38"/>
      <c r="L121" s="38"/>
      <c r="M121" s="38"/>
      <c r="N121" s="36"/>
      <c r="O121" s="39"/>
      <c r="P121" s="39"/>
      <c r="Q121" s="36"/>
      <c r="R121" s="34"/>
    </row>
    <row r="122" spans="2:18" ht="12">
      <c r="B122" s="23" t="s">
        <v>127</v>
      </c>
      <c r="C122" s="24"/>
      <c r="D122" s="25"/>
      <c r="E122" s="23"/>
      <c r="F122" s="26"/>
      <c r="G122" s="26"/>
      <c r="H122" s="24"/>
      <c r="I122" s="23"/>
      <c r="J122" s="24"/>
      <c r="K122" s="32"/>
      <c r="L122" s="32"/>
      <c r="M122" s="32"/>
      <c r="N122" s="26"/>
      <c r="O122" s="30"/>
      <c r="P122" s="30"/>
      <c r="Q122" s="26"/>
      <c r="R122" s="24"/>
    </row>
    <row r="123" spans="2:18" ht="12">
      <c r="B123" s="21"/>
      <c r="C123" s="13"/>
      <c r="D123" s="22"/>
      <c r="E123" s="21"/>
      <c r="H123" s="13"/>
      <c r="I123" s="21"/>
      <c r="J123" s="13"/>
      <c r="O123" s="15"/>
      <c r="P123" s="15"/>
      <c r="Q123" s="10"/>
      <c r="R123" s="13"/>
    </row>
    <row r="124" spans="2:18" ht="12">
      <c r="B124" s="21" t="s">
        <v>159</v>
      </c>
      <c r="C124" s="13" t="s">
        <v>422</v>
      </c>
      <c r="D124" s="22">
        <v>631.9</v>
      </c>
      <c r="E124" s="21"/>
      <c r="G124" s="10" t="s">
        <v>89</v>
      </c>
      <c r="H124" s="13" t="s">
        <v>115</v>
      </c>
      <c r="I124" s="21">
        <v>40</v>
      </c>
      <c r="J124" s="13">
        <v>60</v>
      </c>
      <c r="O124" s="15" t="s">
        <v>427</v>
      </c>
      <c r="P124" s="15">
        <v>33</v>
      </c>
      <c r="Q124" s="10">
        <v>7.1</v>
      </c>
      <c r="R124" s="13">
        <v>7.1</v>
      </c>
    </row>
    <row r="125" spans="2:18" ht="12">
      <c r="B125" s="21" t="s">
        <v>159</v>
      </c>
      <c r="C125" s="13" t="s">
        <v>423</v>
      </c>
      <c r="D125" s="22">
        <v>639.78</v>
      </c>
      <c r="E125" s="21"/>
      <c r="G125" s="10" t="s">
        <v>89</v>
      </c>
      <c r="H125" s="13" t="s">
        <v>0</v>
      </c>
      <c r="I125" s="21"/>
      <c r="J125" s="13">
        <v>100</v>
      </c>
      <c r="K125" s="12">
        <v>50</v>
      </c>
      <c r="L125" s="12">
        <v>40</v>
      </c>
      <c r="M125" s="12">
        <v>10</v>
      </c>
      <c r="O125" s="15" t="s">
        <v>258</v>
      </c>
      <c r="P125" s="15">
        <v>33</v>
      </c>
      <c r="Q125" s="10">
        <v>10.11</v>
      </c>
      <c r="R125" s="13">
        <v>10.11</v>
      </c>
    </row>
    <row r="126" spans="2:18" ht="12">
      <c r="B126" s="21" t="s">
        <v>159</v>
      </c>
      <c r="C126" s="13" t="s">
        <v>205</v>
      </c>
      <c r="D126" s="22"/>
      <c r="E126" s="21" t="s">
        <v>81</v>
      </c>
      <c r="G126" s="10" t="s">
        <v>89</v>
      </c>
      <c r="H126" s="13" t="s">
        <v>126</v>
      </c>
      <c r="I126" s="21"/>
      <c r="J126" s="13">
        <v>100</v>
      </c>
      <c r="O126" s="15" t="s">
        <v>259</v>
      </c>
      <c r="P126" s="15">
        <v>33</v>
      </c>
      <c r="Q126" s="10">
        <v>35.46</v>
      </c>
      <c r="R126" s="13">
        <v>17.1</v>
      </c>
    </row>
    <row r="127" spans="2:18" ht="12">
      <c r="B127" s="21" t="s">
        <v>159</v>
      </c>
      <c r="C127" s="13" t="s">
        <v>424</v>
      </c>
      <c r="D127" s="22">
        <v>640.75</v>
      </c>
      <c r="E127" s="21"/>
      <c r="F127" s="10" t="s">
        <v>89</v>
      </c>
      <c r="H127" s="13" t="s">
        <v>0</v>
      </c>
      <c r="I127" s="21">
        <v>100</v>
      </c>
      <c r="J127" s="13"/>
      <c r="K127" s="12">
        <v>12</v>
      </c>
      <c r="N127" s="10">
        <v>12</v>
      </c>
      <c r="O127" s="15" t="s">
        <v>125</v>
      </c>
      <c r="P127" s="15">
        <v>80</v>
      </c>
      <c r="Q127" s="10">
        <v>12.44</v>
      </c>
      <c r="R127" s="13">
        <v>6.14</v>
      </c>
    </row>
    <row r="128" spans="2:18" ht="12">
      <c r="B128" s="21" t="s">
        <v>159</v>
      </c>
      <c r="C128" s="13" t="s">
        <v>425</v>
      </c>
      <c r="D128" s="22">
        <v>644.13</v>
      </c>
      <c r="E128" s="21" t="s">
        <v>89</v>
      </c>
      <c r="H128" s="13" t="s">
        <v>0</v>
      </c>
      <c r="I128" s="21">
        <v>100</v>
      </c>
      <c r="J128" s="13"/>
      <c r="N128" s="10">
        <v>0</v>
      </c>
      <c r="O128" s="15" t="s">
        <v>428</v>
      </c>
      <c r="P128" s="15">
        <v>20</v>
      </c>
      <c r="Q128" s="10">
        <v>14.93</v>
      </c>
      <c r="R128" s="13">
        <v>14.93</v>
      </c>
    </row>
    <row r="129" spans="2:18" ht="12">
      <c r="B129" s="21"/>
      <c r="C129" s="13"/>
      <c r="D129" s="22"/>
      <c r="E129" s="21"/>
      <c r="H129" s="13"/>
      <c r="I129" s="21"/>
      <c r="J129" s="13"/>
      <c r="O129" s="15"/>
      <c r="P129" s="15"/>
      <c r="Q129" s="10"/>
      <c r="R129" s="13"/>
    </row>
    <row r="130" spans="2:18" ht="12">
      <c r="B130" s="21" t="s">
        <v>1</v>
      </c>
      <c r="C130" s="13"/>
      <c r="D130" s="22"/>
      <c r="E130" s="21"/>
      <c r="H130" s="13"/>
      <c r="I130" s="21"/>
      <c r="J130" s="13"/>
      <c r="O130" s="15"/>
      <c r="P130" s="15"/>
      <c r="Q130" s="10"/>
      <c r="R130" s="13"/>
    </row>
    <row r="131" spans="2:18" ht="12">
      <c r="B131" s="21" t="s">
        <v>2</v>
      </c>
      <c r="C131" s="13"/>
      <c r="D131" s="22"/>
      <c r="E131" s="21"/>
      <c r="H131" s="13"/>
      <c r="I131" s="21"/>
      <c r="J131" s="13"/>
      <c r="O131" s="15"/>
      <c r="P131" s="15"/>
      <c r="Q131" s="10"/>
      <c r="R131" s="13"/>
    </row>
    <row r="132" spans="2:18" ht="12">
      <c r="B132" s="33"/>
      <c r="C132" s="34"/>
      <c r="D132" s="35"/>
      <c r="E132" s="33"/>
      <c r="F132" s="36"/>
      <c r="G132" s="36"/>
      <c r="H132" s="34"/>
      <c r="I132" s="33"/>
      <c r="J132" s="34"/>
      <c r="K132" s="38"/>
      <c r="L132" s="38"/>
      <c r="M132" s="38"/>
      <c r="N132" s="36"/>
      <c r="O132" s="39"/>
      <c r="P132" s="39"/>
      <c r="Q132" s="36"/>
      <c r="R132" s="34"/>
    </row>
    <row r="133" spans="2:18" ht="12">
      <c r="B133" s="23"/>
      <c r="C133" s="24"/>
      <c r="D133" s="25"/>
      <c r="E133" s="23"/>
      <c r="F133" s="26"/>
      <c r="G133" s="26"/>
      <c r="H133" s="24"/>
      <c r="I133" s="23"/>
      <c r="J133" s="24"/>
      <c r="K133" s="32"/>
      <c r="L133" s="32"/>
      <c r="M133" s="32"/>
      <c r="N133" s="26"/>
      <c r="O133" s="30"/>
      <c r="P133" s="30"/>
      <c r="Q133" s="26"/>
      <c r="R133" s="24"/>
    </row>
    <row r="134" spans="2:18" ht="12">
      <c r="B134" s="45" t="s">
        <v>371</v>
      </c>
      <c r="C134" s="13"/>
      <c r="D134" s="22" t="s">
        <v>304</v>
      </c>
      <c r="E134" s="21"/>
      <c r="H134" s="13"/>
      <c r="I134" s="21"/>
      <c r="J134" s="13"/>
      <c r="O134" s="15"/>
      <c r="P134" s="15"/>
      <c r="Q134" s="10"/>
      <c r="R134" s="13"/>
    </row>
    <row r="135" spans="2:18" ht="12">
      <c r="B135" s="21" t="s">
        <v>372</v>
      </c>
      <c r="C135" s="13"/>
      <c r="D135" s="22"/>
      <c r="E135" s="21"/>
      <c r="H135" s="13"/>
      <c r="I135" s="21"/>
      <c r="J135" s="13"/>
      <c r="O135" s="15"/>
      <c r="P135" s="15"/>
      <c r="Q135" s="10"/>
      <c r="R135" s="13"/>
    </row>
    <row r="136" spans="2:18" ht="12">
      <c r="B136" s="21" t="s">
        <v>159</v>
      </c>
      <c r="C136" s="13" t="s">
        <v>208</v>
      </c>
      <c r="D136" s="13">
        <v>672.49</v>
      </c>
      <c r="E136" s="21" t="s">
        <v>89</v>
      </c>
      <c r="H136" s="13" t="s">
        <v>0</v>
      </c>
      <c r="I136" s="21">
        <v>100</v>
      </c>
      <c r="J136" s="13"/>
      <c r="N136" s="10">
        <v>0</v>
      </c>
      <c r="O136" s="15" t="s">
        <v>44</v>
      </c>
      <c r="P136" s="15"/>
      <c r="Q136" s="10">
        <v>10.3</v>
      </c>
      <c r="R136" s="13">
        <v>10.3</v>
      </c>
    </row>
    <row r="137" spans="2:18" ht="12">
      <c r="B137" s="21" t="s">
        <v>159</v>
      </c>
      <c r="C137" s="13" t="s">
        <v>213</v>
      </c>
      <c r="D137" s="13">
        <v>701.45</v>
      </c>
      <c r="E137" s="21" t="s">
        <v>89</v>
      </c>
      <c r="H137" s="13" t="s">
        <v>0</v>
      </c>
      <c r="I137" s="21">
        <v>100</v>
      </c>
      <c r="J137" s="13"/>
      <c r="N137" s="10">
        <v>0</v>
      </c>
      <c r="O137" s="15" t="s">
        <v>44</v>
      </c>
      <c r="P137" s="15"/>
      <c r="Q137" s="10">
        <v>12.57</v>
      </c>
      <c r="R137" s="13">
        <v>12.57</v>
      </c>
    </row>
    <row r="138" spans="2:18" ht="12">
      <c r="B138" s="21"/>
      <c r="C138" s="13"/>
      <c r="D138" s="13"/>
      <c r="E138" s="21"/>
      <c r="H138" s="13"/>
      <c r="I138" s="21"/>
      <c r="J138" s="13"/>
      <c r="O138" s="15"/>
      <c r="P138" s="15"/>
      <c r="Q138" s="10"/>
      <c r="R138" s="13"/>
    </row>
    <row r="139" spans="2:18" ht="12">
      <c r="B139" s="21" t="s">
        <v>36</v>
      </c>
      <c r="C139" s="13"/>
      <c r="D139" s="13"/>
      <c r="E139" s="21"/>
      <c r="H139" s="13"/>
      <c r="I139" s="21"/>
      <c r="J139" s="13"/>
      <c r="O139" s="15"/>
      <c r="P139" s="15"/>
      <c r="Q139" s="10"/>
      <c r="R139" s="13"/>
    </row>
    <row r="140" spans="2:18" ht="12">
      <c r="B140" s="21" t="s">
        <v>159</v>
      </c>
      <c r="C140" s="13" t="s">
        <v>207</v>
      </c>
      <c r="D140" s="13">
        <v>672.21</v>
      </c>
      <c r="E140" s="21"/>
      <c r="F140" s="10" t="s">
        <v>89</v>
      </c>
      <c r="H140" s="13" t="s">
        <v>0</v>
      </c>
      <c r="I140" s="21">
        <v>100</v>
      </c>
      <c r="J140" s="13"/>
      <c r="K140" s="12">
        <v>8</v>
      </c>
      <c r="L140" s="12">
        <v>1</v>
      </c>
      <c r="M140" s="12">
        <v>1</v>
      </c>
      <c r="N140" s="10">
        <v>10</v>
      </c>
      <c r="O140" s="15" t="s">
        <v>45</v>
      </c>
      <c r="P140" s="15">
        <v>20</v>
      </c>
      <c r="Q140" s="10">
        <v>18.9</v>
      </c>
      <c r="R140" s="13">
        <v>18.9</v>
      </c>
    </row>
    <row r="141" spans="2:18" ht="12" customHeight="1">
      <c r="B141" s="21" t="s">
        <v>159</v>
      </c>
      <c r="C141" s="13" t="s">
        <v>210</v>
      </c>
      <c r="D141" s="13">
        <v>688.36</v>
      </c>
      <c r="E141" s="21"/>
      <c r="F141" s="10" t="s">
        <v>89</v>
      </c>
      <c r="H141" s="13" t="s">
        <v>0</v>
      </c>
      <c r="I141" s="21">
        <v>100</v>
      </c>
      <c r="J141" s="13"/>
      <c r="K141" s="12">
        <v>1</v>
      </c>
      <c r="M141" s="12">
        <v>4</v>
      </c>
      <c r="N141" s="10">
        <v>5</v>
      </c>
      <c r="O141" s="15" t="s">
        <v>46</v>
      </c>
      <c r="P141" s="15">
        <v>20</v>
      </c>
      <c r="Q141" s="10">
        <v>24.88</v>
      </c>
      <c r="R141" s="13">
        <v>11.78</v>
      </c>
    </row>
    <row r="142" spans="2:18" ht="12">
      <c r="B142" s="21" t="s">
        <v>159</v>
      </c>
      <c r="C142" s="13" t="s">
        <v>211</v>
      </c>
      <c r="D142" s="13">
        <v>697.35</v>
      </c>
      <c r="E142" s="21"/>
      <c r="F142" s="10" t="s">
        <v>89</v>
      </c>
      <c r="H142" s="13" t="s">
        <v>0</v>
      </c>
      <c r="I142" s="21">
        <v>100</v>
      </c>
      <c r="J142" s="13"/>
      <c r="K142" s="12">
        <v>2</v>
      </c>
      <c r="M142" s="12">
        <v>13</v>
      </c>
      <c r="N142" s="10">
        <v>15</v>
      </c>
      <c r="O142" s="15" t="s">
        <v>34</v>
      </c>
      <c r="P142" s="15">
        <v>40</v>
      </c>
      <c r="Q142" s="10">
        <v>26.66</v>
      </c>
      <c r="R142" s="13">
        <v>13.16</v>
      </c>
    </row>
    <row r="143" spans="2:18" ht="12">
      <c r="B143" s="21" t="s">
        <v>159</v>
      </c>
      <c r="C143" s="13" t="s">
        <v>209</v>
      </c>
      <c r="D143" s="13">
        <v>697.56</v>
      </c>
      <c r="E143" s="21"/>
      <c r="F143" s="10" t="s">
        <v>89</v>
      </c>
      <c r="H143" s="13" t="s">
        <v>0</v>
      </c>
      <c r="I143" s="21">
        <v>100</v>
      </c>
      <c r="J143" s="13"/>
      <c r="K143" s="12">
        <v>3</v>
      </c>
      <c r="M143" s="12">
        <v>2</v>
      </c>
      <c r="N143" s="10">
        <v>5</v>
      </c>
      <c r="O143" s="15" t="s">
        <v>373</v>
      </c>
      <c r="P143" s="15">
        <v>20</v>
      </c>
      <c r="Q143" s="10">
        <v>27.1</v>
      </c>
      <c r="R143" s="13">
        <v>11.1</v>
      </c>
    </row>
    <row r="144" spans="2:18" ht="12">
      <c r="B144" s="21"/>
      <c r="C144" s="13"/>
      <c r="D144" s="13"/>
      <c r="E144" s="21"/>
      <c r="H144" s="13"/>
      <c r="I144" s="21"/>
      <c r="J144" s="13"/>
      <c r="O144" s="15"/>
      <c r="P144" s="15"/>
      <c r="Q144" s="10"/>
      <c r="R144" s="13"/>
    </row>
    <row r="145" spans="2:18" ht="12">
      <c r="B145" s="21" t="s">
        <v>37</v>
      </c>
      <c r="C145" s="13"/>
      <c r="D145" s="13"/>
      <c r="E145" s="21"/>
      <c r="H145" s="13"/>
      <c r="I145" s="21"/>
      <c r="J145" s="13"/>
      <c r="O145" s="15"/>
      <c r="P145" s="15"/>
      <c r="Q145" s="10"/>
      <c r="R145" s="13"/>
    </row>
    <row r="146" spans="2:18" ht="12">
      <c r="B146" s="21" t="s">
        <v>159</v>
      </c>
      <c r="C146" s="13" t="s">
        <v>206</v>
      </c>
      <c r="D146" s="13">
        <v>672.04</v>
      </c>
      <c r="E146" s="21"/>
      <c r="G146" s="10" t="s">
        <v>89</v>
      </c>
      <c r="H146" s="13" t="s">
        <v>47</v>
      </c>
      <c r="I146" s="21"/>
      <c r="J146" s="13">
        <v>100</v>
      </c>
      <c r="K146" s="12">
        <v>50</v>
      </c>
      <c r="L146" s="12">
        <v>42</v>
      </c>
      <c r="M146" s="12">
        <v>8</v>
      </c>
      <c r="O146" s="15" t="s">
        <v>48</v>
      </c>
      <c r="P146" s="15">
        <v>20</v>
      </c>
      <c r="Q146" s="10">
        <v>10.1</v>
      </c>
      <c r="R146" s="13">
        <v>10.1</v>
      </c>
    </row>
    <row r="147" spans="2:18" ht="12">
      <c r="B147" s="21" t="s">
        <v>159</v>
      </c>
      <c r="C147" s="13" t="s">
        <v>212</v>
      </c>
      <c r="D147" s="13">
        <v>696.83</v>
      </c>
      <c r="E147" s="21"/>
      <c r="G147" s="10" t="s">
        <v>89</v>
      </c>
      <c r="H147" s="13" t="s">
        <v>49</v>
      </c>
      <c r="I147" s="21">
        <v>70</v>
      </c>
      <c r="J147" s="13">
        <v>30</v>
      </c>
      <c r="M147" s="12">
        <v>30</v>
      </c>
      <c r="O147" s="15" t="s">
        <v>50</v>
      </c>
      <c r="P147" s="15">
        <v>40</v>
      </c>
      <c r="Q147" s="10">
        <v>19.3</v>
      </c>
      <c r="R147" s="13">
        <v>9.5</v>
      </c>
    </row>
    <row r="148" spans="2:18" ht="12">
      <c r="B148" s="21" t="s">
        <v>159</v>
      </c>
      <c r="C148" s="13" t="s">
        <v>214</v>
      </c>
      <c r="D148" s="13">
        <v>710.58</v>
      </c>
      <c r="E148" s="21"/>
      <c r="G148" s="10" t="s">
        <v>89</v>
      </c>
      <c r="H148" s="13" t="s">
        <v>49</v>
      </c>
      <c r="I148" s="21">
        <v>45</v>
      </c>
      <c r="J148" s="13"/>
      <c r="K148" s="12">
        <v>20</v>
      </c>
      <c r="M148" s="12">
        <v>25</v>
      </c>
      <c r="O148" s="15" t="s">
        <v>51</v>
      </c>
      <c r="P148" s="15">
        <v>40</v>
      </c>
      <c r="Q148" s="10">
        <v>23.17</v>
      </c>
      <c r="R148" s="13">
        <v>11.5</v>
      </c>
    </row>
    <row r="149" spans="2:18" ht="12">
      <c r="B149" s="33"/>
      <c r="C149" s="34"/>
      <c r="D149" s="34"/>
      <c r="E149" s="33"/>
      <c r="F149" s="36"/>
      <c r="G149" s="36"/>
      <c r="H149" s="34"/>
      <c r="I149" s="33"/>
      <c r="J149" s="34"/>
      <c r="K149" s="38"/>
      <c r="L149" s="38"/>
      <c r="M149" s="38"/>
      <c r="N149" s="36"/>
      <c r="O149" s="39"/>
      <c r="P149" s="39"/>
      <c r="Q149" s="36"/>
      <c r="R149" s="34"/>
    </row>
    <row r="150" spans="2:18" ht="15" customHeight="1">
      <c r="B150" s="23"/>
      <c r="C150" s="24"/>
      <c r="D150" s="24"/>
      <c r="E150" s="23"/>
      <c r="F150" s="26"/>
      <c r="G150" s="26"/>
      <c r="H150" s="24"/>
      <c r="I150" s="23"/>
      <c r="J150" s="24"/>
      <c r="K150" s="32"/>
      <c r="L150" s="32"/>
      <c r="M150" s="32"/>
      <c r="N150" s="26"/>
      <c r="O150" s="30"/>
      <c r="P150" s="30"/>
      <c r="Q150" s="26"/>
      <c r="R150" s="24"/>
    </row>
    <row r="151" spans="2:18" ht="12">
      <c r="B151" s="21" t="s">
        <v>40</v>
      </c>
      <c r="C151" s="13"/>
      <c r="D151" s="13"/>
      <c r="E151" s="45" t="s">
        <v>305</v>
      </c>
      <c r="F151" s="10" t="s">
        <v>306</v>
      </c>
      <c r="H151" s="13"/>
      <c r="I151" s="21"/>
      <c r="J151" s="13"/>
      <c r="O151" s="15"/>
      <c r="P151" s="15"/>
      <c r="Q151" s="10"/>
      <c r="R151" s="13"/>
    </row>
    <row r="152" spans="2:18" ht="12">
      <c r="B152" s="21"/>
      <c r="C152" s="13"/>
      <c r="D152" s="13"/>
      <c r="E152" s="21"/>
      <c r="H152" s="13"/>
      <c r="I152" s="21"/>
      <c r="J152" s="13"/>
      <c r="O152" s="15"/>
      <c r="P152" s="15"/>
      <c r="Q152" s="10"/>
      <c r="R152" s="13"/>
    </row>
    <row r="153" spans="2:18" ht="12">
      <c r="B153" s="21"/>
      <c r="C153" s="13"/>
      <c r="D153" s="13"/>
      <c r="E153" s="21"/>
      <c r="H153" s="13"/>
      <c r="I153" s="21"/>
      <c r="J153" s="13"/>
      <c r="O153" s="15"/>
      <c r="P153" s="15"/>
      <c r="Q153" s="10"/>
      <c r="R153" s="13"/>
    </row>
    <row r="154" spans="2:18" ht="12">
      <c r="B154" s="21" t="s">
        <v>307</v>
      </c>
      <c r="C154" s="13"/>
      <c r="D154" s="13"/>
      <c r="E154" s="21"/>
      <c r="H154" s="13"/>
      <c r="I154" s="21"/>
      <c r="J154" s="13"/>
      <c r="O154" s="15"/>
      <c r="P154" s="15"/>
      <c r="Q154" s="10"/>
      <c r="R154" s="13"/>
    </row>
    <row r="155" spans="2:18" ht="12">
      <c r="B155" s="21" t="s">
        <v>159</v>
      </c>
      <c r="C155" s="13" t="s">
        <v>215</v>
      </c>
      <c r="D155" s="13">
        <v>722.91</v>
      </c>
      <c r="E155" s="21" t="s">
        <v>89</v>
      </c>
      <c r="H155" s="13" t="s">
        <v>0</v>
      </c>
      <c r="I155" s="21">
        <v>100</v>
      </c>
      <c r="J155" s="13"/>
      <c r="O155" s="15" t="s">
        <v>52</v>
      </c>
      <c r="P155" s="15">
        <v>40</v>
      </c>
      <c r="Q155" s="10">
        <v>9.5</v>
      </c>
      <c r="R155" s="13">
        <v>9.5</v>
      </c>
    </row>
    <row r="156" spans="2:18" ht="12">
      <c r="B156" s="21"/>
      <c r="C156" s="13"/>
      <c r="D156" s="13"/>
      <c r="E156" s="21"/>
      <c r="H156" s="13"/>
      <c r="I156" s="21"/>
      <c r="J156" s="13"/>
      <c r="O156" s="15"/>
      <c r="P156" s="15"/>
      <c r="Q156" s="10"/>
      <c r="R156" s="13"/>
    </row>
    <row r="157" spans="2:18" ht="12">
      <c r="B157" s="21" t="s">
        <v>308</v>
      </c>
      <c r="C157" s="13"/>
      <c r="D157" s="13"/>
      <c r="E157" s="21"/>
      <c r="H157" s="13"/>
      <c r="I157" s="21"/>
      <c r="J157" s="13"/>
      <c r="O157" s="15"/>
      <c r="P157" s="15"/>
      <c r="Q157" s="10"/>
      <c r="R157" s="13"/>
    </row>
    <row r="158" spans="2:18" ht="12">
      <c r="B158" s="21" t="s">
        <v>159</v>
      </c>
      <c r="C158" s="13" t="s">
        <v>216</v>
      </c>
      <c r="D158" s="13">
        <v>724.54</v>
      </c>
      <c r="E158" s="21"/>
      <c r="F158" s="10" t="s">
        <v>89</v>
      </c>
      <c r="H158" s="13" t="s">
        <v>0</v>
      </c>
      <c r="I158" s="21">
        <v>100</v>
      </c>
      <c r="J158" s="13"/>
      <c r="K158" s="12">
        <v>4</v>
      </c>
      <c r="M158" s="12">
        <v>1</v>
      </c>
      <c r="N158" s="10">
        <v>5</v>
      </c>
      <c r="O158" s="15" t="s">
        <v>53</v>
      </c>
      <c r="P158" s="15">
        <v>40</v>
      </c>
      <c r="Q158" s="10">
        <v>13.2</v>
      </c>
      <c r="R158" s="13">
        <v>13.2</v>
      </c>
    </row>
    <row r="159" spans="2:18" ht="12">
      <c r="B159" s="21" t="s">
        <v>159</v>
      </c>
      <c r="C159" s="13" t="s">
        <v>217</v>
      </c>
      <c r="D159" s="13">
        <v>731.07</v>
      </c>
      <c r="E159" s="21"/>
      <c r="F159" s="10" t="s">
        <v>81</v>
      </c>
      <c r="G159" s="10" t="s">
        <v>89</v>
      </c>
      <c r="H159" s="13" t="s">
        <v>49</v>
      </c>
      <c r="I159" s="21">
        <v>60</v>
      </c>
      <c r="J159" s="13">
        <v>40</v>
      </c>
      <c r="O159" s="15" t="s">
        <v>309</v>
      </c>
      <c r="P159" s="15">
        <v>10</v>
      </c>
      <c r="Q159" s="10">
        <v>11.2</v>
      </c>
      <c r="R159" s="13">
        <v>11.2</v>
      </c>
    </row>
    <row r="160" spans="2:18" ht="12">
      <c r="B160" s="21" t="s">
        <v>159</v>
      </c>
      <c r="C160" s="13" t="s">
        <v>218</v>
      </c>
      <c r="D160" s="13">
        <v>733.7</v>
      </c>
      <c r="E160" s="21"/>
      <c r="G160" s="10" t="s">
        <v>89</v>
      </c>
      <c r="H160" s="13" t="s">
        <v>49</v>
      </c>
      <c r="I160" s="21">
        <v>25</v>
      </c>
      <c r="J160" s="13">
        <v>75</v>
      </c>
      <c r="O160" s="15" t="s">
        <v>54</v>
      </c>
      <c r="P160" s="15">
        <v>10</v>
      </c>
      <c r="Q160" s="10">
        <v>19.3</v>
      </c>
      <c r="R160" s="13">
        <v>9.7</v>
      </c>
    </row>
    <row r="161" spans="2:18" ht="12">
      <c r="B161" s="21" t="s">
        <v>311</v>
      </c>
      <c r="C161" s="13"/>
      <c r="D161" s="13"/>
      <c r="E161" s="21"/>
      <c r="H161" s="13"/>
      <c r="I161" s="21"/>
      <c r="J161" s="13"/>
      <c r="O161" s="15"/>
      <c r="P161" s="15"/>
      <c r="Q161" s="10"/>
      <c r="R161" s="13"/>
    </row>
    <row r="162" spans="2:18" ht="12">
      <c r="B162" s="33"/>
      <c r="C162" s="34"/>
      <c r="D162" s="34"/>
      <c r="E162" s="33"/>
      <c r="F162" s="36"/>
      <c r="G162" s="36"/>
      <c r="H162" s="34"/>
      <c r="I162" s="33"/>
      <c r="J162" s="34"/>
      <c r="K162" s="38"/>
      <c r="L162" s="38"/>
      <c r="M162" s="38"/>
      <c r="N162" s="36"/>
      <c r="O162" s="39"/>
      <c r="P162" s="39"/>
      <c r="Q162" s="36"/>
      <c r="R162" s="34"/>
    </row>
    <row r="163" spans="2:18" ht="12">
      <c r="B163" s="23" t="s">
        <v>312</v>
      </c>
      <c r="C163" s="24"/>
      <c r="D163" s="24"/>
      <c r="E163" s="23"/>
      <c r="F163" s="26"/>
      <c r="G163" s="40" t="s">
        <v>313</v>
      </c>
      <c r="H163" s="24"/>
      <c r="I163" s="23"/>
      <c r="J163" s="24" t="s">
        <v>314</v>
      </c>
      <c r="K163" s="26"/>
      <c r="L163" s="32"/>
      <c r="M163" s="32"/>
      <c r="N163" s="26"/>
      <c r="O163" s="30"/>
      <c r="P163" s="30"/>
      <c r="Q163" s="26"/>
      <c r="R163" s="24"/>
    </row>
    <row r="164" spans="2:18" ht="12">
      <c r="B164" s="21"/>
      <c r="C164" s="13"/>
      <c r="D164" s="13"/>
      <c r="E164" s="21"/>
      <c r="H164" s="13"/>
      <c r="I164" s="21"/>
      <c r="J164" s="13"/>
      <c r="O164" s="15"/>
      <c r="P164" s="15"/>
      <c r="Q164" s="10"/>
      <c r="R164" s="13"/>
    </row>
    <row r="165" spans="2:18" ht="12">
      <c r="B165" s="21" t="s">
        <v>315</v>
      </c>
      <c r="C165" s="13"/>
      <c r="D165" s="13"/>
      <c r="E165" s="21"/>
      <c r="H165" s="13"/>
      <c r="I165" s="21"/>
      <c r="J165" s="13"/>
      <c r="O165" s="15"/>
      <c r="P165" s="15"/>
      <c r="Q165" s="10"/>
      <c r="R165" s="13"/>
    </row>
    <row r="166" spans="2:18" ht="12">
      <c r="B166" s="21" t="s">
        <v>159</v>
      </c>
      <c r="C166" s="13" t="s">
        <v>223</v>
      </c>
      <c r="D166" s="13">
        <v>761.06</v>
      </c>
      <c r="E166" s="21" t="s">
        <v>89</v>
      </c>
      <c r="H166" s="13" t="s">
        <v>0</v>
      </c>
      <c r="I166" s="21">
        <v>100</v>
      </c>
      <c r="J166" s="13"/>
      <c r="N166" s="10">
        <v>0</v>
      </c>
      <c r="O166" s="15" t="s">
        <v>55</v>
      </c>
      <c r="P166" s="15">
        <v>40</v>
      </c>
      <c r="Q166" s="10">
        <v>12.91</v>
      </c>
      <c r="R166" s="13">
        <v>12.91</v>
      </c>
    </row>
    <row r="167" spans="2:18" ht="12">
      <c r="B167" s="21"/>
      <c r="C167" s="13"/>
      <c r="D167" s="13"/>
      <c r="E167" s="21"/>
      <c r="H167" s="13"/>
      <c r="I167" s="21"/>
      <c r="J167" s="13"/>
      <c r="O167" s="15"/>
      <c r="P167" s="15"/>
      <c r="Q167" s="10"/>
      <c r="R167" s="13"/>
    </row>
    <row r="168" spans="2:18" ht="12">
      <c r="B168" s="21" t="s">
        <v>316</v>
      </c>
      <c r="C168" s="13"/>
      <c r="D168" s="13"/>
      <c r="E168" s="21"/>
      <c r="H168" s="13"/>
      <c r="I168" s="21"/>
      <c r="J168" s="13"/>
      <c r="O168" s="15"/>
      <c r="P168" s="15"/>
      <c r="Q168" s="10"/>
      <c r="R168" s="13"/>
    </row>
    <row r="169" spans="2:18" ht="12">
      <c r="B169" s="21" t="s">
        <v>159</v>
      </c>
      <c r="C169" s="13" t="s">
        <v>220</v>
      </c>
      <c r="D169" s="13">
        <v>748.84</v>
      </c>
      <c r="E169" s="21" t="s">
        <v>89</v>
      </c>
      <c r="H169" s="13" t="s">
        <v>0</v>
      </c>
      <c r="I169" s="21">
        <v>100</v>
      </c>
      <c r="J169" s="13"/>
      <c r="M169" s="12">
        <v>1</v>
      </c>
      <c r="O169" s="15" t="s">
        <v>56</v>
      </c>
      <c r="P169" s="15">
        <v>20</v>
      </c>
      <c r="Q169" s="10">
        <v>17.9</v>
      </c>
      <c r="R169" s="13">
        <v>17.9</v>
      </c>
    </row>
    <row r="170" spans="2:18" ht="12">
      <c r="B170" s="21"/>
      <c r="C170" s="13"/>
      <c r="D170" s="13"/>
      <c r="E170" s="21"/>
      <c r="H170" s="13"/>
      <c r="I170" s="21"/>
      <c r="J170" s="13"/>
      <c r="O170" s="15"/>
      <c r="P170" s="15"/>
      <c r="Q170" s="10"/>
      <c r="R170" s="13"/>
    </row>
    <row r="171" spans="2:18" ht="12">
      <c r="B171" s="21" t="s">
        <v>320</v>
      </c>
      <c r="C171" s="13"/>
      <c r="D171" s="13"/>
      <c r="E171" s="21"/>
      <c r="H171" s="13"/>
      <c r="I171" s="21"/>
      <c r="J171" s="13"/>
      <c r="O171" s="15"/>
      <c r="P171" s="15"/>
      <c r="Q171" s="10"/>
      <c r="R171" s="13"/>
    </row>
    <row r="172" spans="2:18" ht="12">
      <c r="B172" s="21" t="s">
        <v>159</v>
      </c>
      <c r="C172" s="13" t="s">
        <v>219</v>
      </c>
      <c r="D172" s="13">
        <v>747.37</v>
      </c>
      <c r="E172" s="21"/>
      <c r="F172" s="10" t="s">
        <v>89</v>
      </c>
      <c r="H172" s="13" t="s">
        <v>0</v>
      </c>
      <c r="I172" s="21">
        <v>100</v>
      </c>
      <c r="J172" s="13"/>
      <c r="K172" s="12">
        <v>2</v>
      </c>
      <c r="M172" s="12">
        <v>6</v>
      </c>
      <c r="O172" s="15" t="s">
        <v>57</v>
      </c>
      <c r="P172" s="15">
        <v>40</v>
      </c>
      <c r="Q172" s="10">
        <v>28.42</v>
      </c>
      <c r="R172" s="13">
        <v>13.4</v>
      </c>
    </row>
    <row r="173" spans="2:18" ht="12">
      <c r="B173" s="21" t="s">
        <v>159</v>
      </c>
      <c r="C173" s="13" t="s">
        <v>221</v>
      </c>
      <c r="D173" s="13">
        <v>754.49</v>
      </c>
      <c r="E173" s="21"/>
      <c r="F173" s="10" t="s">
        <v>89</v>
      </c>
      <c r="H173" s="13" t="s">
        <v>0</v>
      </c>
      <c r="I173" s="21">
        <v>100</v>
      </c>
      <c r="J173" s="13"/>
      <c r="O173" s="15" t="s">
        <v>58</v>
      </c>
      <c r="P173" s="15">
        <v>20</v>
      </c>
      <c r="Q173" s="10">
        <v>21.04</v>
      </c>
      <c r="R173" s="13">
        <v>11.22</v>
      </c>
    </row>
    <row r="174" spans="2:18" ht="12">
      <c r="B174" s="21" t="s">
        <v>159</v>
      </c>
      <c r="C174" s="13" t="s">
        <v>222</v>
      </c>
      <c r="D174" s="13">
        <v>755.68</v>
      </c>
      <c r="E174" s="21"/>
      <c r="H174" s="13"/>
      <c r="I174" s="46" t="s">
        <v>200</v>
      </c>
      <c r="J174" s="13"/>
      <c r="O174" s="15" t="s">
        <v>5</v>
      </c>
      <c r="P174" s="15">
        <v>20</v>
      </c>
      <c r="Q174" s="10">
        <v>0</v>
      </c>
      <c r="R174" s="13">
        <v>0</v>
      </c>
    </row>
    <row r="175" spans="2:18" ht="12">
      <c r="B175" s="21" t="s">
        <v>159</v>
      </c>
      <c r="C175" s="13" t="s">
        <v>224</v>
      </c>
      <c r="D175" s="13">
        <v>764.88</v>
      </c>
      <c r="E175" s="21"/>
      <c r="G175" s="10" t="s">
        <v>89</v>
      </c>
      <c r="H175" s="13" t="s">
        <v>49</v>
      </c>
      <c r="I175" s="21">
        <v>100</v>
      </c>
      <c r="J175" s="13"/>
      <c r="K175" s="12">
        <v>9</v>
      </c>
      <c r="M175" s="12">
        <v>20</v>
      </c>
      <c r="O175" s="15" t="s">
        <v>59</v>
      </c>
      <c r="P175" s="15">
        <v>20</v>
      </c>
      <c r="Q175" s="10">
        <v>18.65</v>
      </c>
      <c r="R175" s="13">
        <v>9.8</v>
      </c>
    </row>
    <row r="176" spans="2:18" ht="12">
      <c r="B176" s="33"/>
      <c r="C176" s="34"/>
      <c r="D176" s="35"/>
      <c r="E176" s="33"/>
      <c r="F176" s="36"/>
      <c r="G176" s="36"/>
      <c r="H176" s="34"/>
      <c r="I176" s="33"/>
      <c r="J176" s="34"/>
      <c r="K176" s="38"/>
      <c r="L176" s="38"/>
      <c r="M176" s="38"/>
      <c r="N176" s="36"/>
      <c r="O176" s="39"/>
      <c r="P176" s="39"/>
      <c r="Q176" s="36"/>
      <c r="R176" s="34"/>
    </row>
    <row r="177" spans="2:18" ht="12">
      <c r="B177" s="23" t="s">
        <v>321</v>
      </c>
      <c r="C177" s="24"/>
      <c r="D177" s="25"/>
      <c r="E177" s="23"/>
      <c r="F177" s="26"/>
      <c r="G177" s="26"/>
      <c r="H177" s="25" t="s">
        <v>330</v>
      </c>
      <c r="I177" s="23"/>
      <c r="J177" s="24" t="s">
        <v>331</v>
      </c>
      <c r="K177" s="26"/>
      <c r="L177" s="26"/>
      <c r="M177" s="32"/>
      <c r="N177" s="26"/>
      <c r="O177" s="30"/>
      <c r="P177" s="30"/>
      <c r="Q177" s="26"/>
      <c r="R177" s="24"/>
    </row>
    <row r="178" spans="2:18" ht="12">
      <c r="B178" s="21"/>
      <c r="C178" s="13"/>
      <c r="D178" s="22"/>
      <c r="E178" s="21"/>
      <c r="H178" s="13"/>
      <c r="I178" s="21"/>
      <c r="J178" s="13"/>
      <c r="O178" s="15"/>
      <c r="P178" s="15"/>
      <c r="Q178" s="10"/>
      <c r="R178" s="13"/>
    </row>
    <row r="179" spans="2:18" ht="12">
      <c r="B179" s="21" t="s">
        <v>323</v>
      </c>
      <c r="C179" s="13"/>
      <c r="D179" s="22"/>
      <c r="E179" s="21"/>
      <c r="H179" s="13"/>
      <c r="I179" s="21"/>
      <c r="J179" s="13"/>
      <c r="O179" s="15"/>
      <c r="P179" s="15"/>
      <c r="Q179" s="10"/>
      <c r="R179" s="13"/>
    </row>
    <row r="180" spans="2:18" ht="12">
      <c r="B180" s="21" t="s">
        <v>159</v>
      </c>
      <c r="C180" s="13" t="s">
        <v>226</v>
      </c>
      <c r="D180" s="13">
        <v>786.93</v>
      </c>
      <c r="E180" s="21" t="s">
        <v>89</v>
      </c>
      <c r="H180" s="13" t="s">
        <v>0</v>
      </c>
      <c r="I180" s="21">
        <v>100</v>
      </c>
      <c r="J180" s="13"/>
      <c r="N180" s="10">
        <v>0</v>
      </c>
      <c r="O180" s="15" t="s">
        <v>60</v>
      </c>
      <c r="P180" s="15"/>
      <c r="Q180" s="10">
        <v>19.46</v>
      </c>
      <c r="R180" s="13">
        <v>9.15</v>
      </c>
    </row>
    <row r="181" spans="2:18" ht="12">
      <c r="B181" s="21"/>
      <c r="C181" s="13"/>
      <c r="D181" s="13"/>
      <c r="E181" s="21"/>
      <c r="H181" s="13"/>
      <c r="I181" s="21"/>
      <c r="J181" s="13"/>
      <c r="O181" s="15"/>
      <c r="P181" s="15"/>
      <c r="Q181" s="10"/>
      <c r="R181" s="13"/>
    </row>
    <row r="182" spans="2:18" ht="12">
      <c r="B182" s="21" t="s">
        <v>324</v>
      </c>
      <c r="C182" s="13"/>
      <c r="D182" s="13"/>
      <c r="E182" s="21"/>
      <c r="H182" s="13"/>
      <c r="I182" s="21"/>
      <c r="J182" s="13"/>
      <c r="O182" s="15"/>
      <c r="P182" s="15"/>
      <c r="Q182" s="10"/>
      <c r="R182" s="13"/>
    </row>
    <row r="183" spans="2:18" ht="12">
      <c r="B183" s="21" t="s">
        <v>159</v>
      </c>
      <c r="C183" s="13" t="s">
        <v>227</v>
      </c>
      <c r="D183" s="13">
        <v>786.31</v>
      </c>
      <c r="E183" s="21"/>
      <c r="F183" s="10" t="s">
        <v>89</v>
      </c>
      <c r="H183" s="13" t="s">
        <v>0</v>
      </c>
      <c r="I183" s="21">
        <v>100</v>
      </c>
      <c r="J183" s="13"/>
      <c r="M183" s="12">
        <v>3</v>
      </c>
      <c r="O183" s="15" t="s">
        <v>61</v>
      </c>
      <c r="P183" s="15"/>
      <c r="Q183" s="10">
        <v>18.95</v>
      </c>
      <c r="R183" s="13">
        <v>18.95</v>
      </c>
    </row>
    <row r="184" spans="2:18" ht="12">
      <c r="B184" s="21" t="s">
        <v>159</v>
      </c>
      <c r="C184" s="13" t="s">
        <v>228</v>
      </c>
      <c r="D184" s="13">
        <v>788.75</v>
      </c>
      <c r="E184" s="21"/>
      <c r="F184" s="10" t="s">
        <v>89</v>
      </c>
      <c r="H184" s="13" t="s">
        <v>62</v>
      </c>
      <c r="I184" s="21">
        <v>100</v>
      </c>
      <c r="J184" s="13"/>
      <c r="K184" s="12">
        <v>3</v>
      </c>
      <c r="M184" s="12">
        <v>2</v>
      </c>
      <c r="O184" s="15" t="s">
        <v>326</v>
      </c>
      <c r="P184" s="15"/>
      <c r="Q184" s="10">
        <v>7.81</v>
      </c>
      <c r="R184" s="13">
        <v>7.81</v>
      </c>
    </row>
    <row r="185" spans="2:18" ht="12">
      <c r="B185" s="21" t="s">
        <v>159</v>
      </c>
      <c r="C185" s="13" t="s">
        <v>229</v>
      </c>
      <c r="D185" s="13">
        <v>800.92</v>
      </c>
      <c r="E185" s="21"/>
      <c r="F185" s="10" t="s">
        <v>89</v>
      </c>
      <c r="H185" s="13" t="s">
        <v>0</v>
      </c>
      <c r="I185" s="21">
        <v>90</v>
      </c>
      <c r="J185" s="13"/>
      <c r="K185" s="12">
        <v>2</v>
      </c>
      <c r="M185" s="12">
        <v>8</v>
      </c>
      <c r="O185" s="15" t="s">
        <v>63</v>
      </c>
      <c r="P185" s="15"/>
      <c r="Q185" s="10">
        <v>21.48</v>
      </c>
      <c r="R185" s="13">
        <v>21.48</v>
      </c>
    </row>
    <row r="186" spans="2:18" ht="12">
      <c r="B186" s="21"/>
      <c r="C186" s="13"/>
      <c r="D186" s="13"/>
      <c r="E186" s="21"/>
      <c r="H186" s="13"/>
      <c r="I186" s="21"/>
      <c r="J186" s="13"/>
      <c r="O186" s="15"/>
      <c r="P186" s="15"/>
      <c r="Q186" s="10"/>
      <c r="R186" s="13"/>
    </row>
    <row r="187" spans="2:18" ht="12">
      <c r="B187" s="21" t="s">
        <v>322</v>
      </c>
      <c r="C187" s="13"/>
      <c r="D187" s="13"/>
      <c r="E187" s="21"/>
      <c r="H187" s="13"/>
      <c r="I187" s="21"/>
      <c r="J187" s="13"/>
      <c r="O187" s="15"/>
      <c r="P187" s="15"/>
      <c r="Q187" s="10"/>
      <c r="R187" s="13"/>
    </row>
    <row r="188" spans="2:18" ht="12">
      <c r="B188" s="21" t="s">
        <v>159</v>
      </c>
      <c r="C188" s="13" t="s">
        <v>225</v>
      </c>
      <c r="D188" s="13">
        <v>771.77</v>
      </c>
      <c r="E188" s="21"/>
      <c r="G188" s="10" t="s">
        <v>89</v>
      </c>
      <c r="H188" s="13" t="s">
        <v>49</v>
      </c>
      <c r="I188" s="21">
        <v>60</v>
      </c>
      <c r="J188" s="13">
        <v>40</v>
      </c>
      <c r="O188" s="15" t="s">
        <v>64</v>
      </c>
      <c r="P188" s="15">
        <v>50</v>
      </c>
      <c r="Q188" s="10">
        <v>39.52</v>
      </c>
      <c r="R188" s="13">
        <v>0</v>
      </c>
    </row>
    <row r="189" spans="2:18" ht="12">
      <c r="B189" s="21" t="s">
        <v>159</v>
      </c>
      <c r="C189" s="13" t="s">
        <v>230</v>
      </c>
      <c r="D189" s="13">
        <v>809.12</v>
      </c>
      <c r="E189" s="21"/>
      <c r="G189" s="10" t="s">
        <v>89</v>
      </c>
      <c r="H189" s="13"/>
      <c r="I189" s="21">
        <v>60</v>
      </c>
      <c r="J189" s="13">
        <v>40</v>
      </c>
      <c r="L189" s="12">
        <v>25</v>
      </c>
      <c r="M189" s="12">
        <v>15</v>
      </c>
      <c r="O189" s="15" t="s">
        <v>65</v>
      </c>
      <c r="P189" s="15">
        <v>50</v>
      </c>
      <c r="Q189" s="10">
        <v>19.9</v>
      </c>
      <c r="R189" s="13">
        <v>9.9</v>
      </c>
    </row>
    <row r="190" spans="2:18" ht="12">
      <c r="B190" s="33"/>
      <c r="C190" s="34"/>
      <c r="D190" s="34"/>
      <c r="E190" s="33"/>
      <c r="F190" s="36"/>
      <c r="G190" s="36"/>
      <c r="H190" s="34"/>
      <c r="I190" s="33"/>
      <c r="J190" s="34"/>
      <c r="K190" s="38"/>
      <c r="L190" s="38"/>
      <c r="M190" s="38"/>
      <c r="N190" s="36"/>
      <c r="O190" s="39"/>
      <c r="P190" s="39"/>
      <c r="Q190" s="36"/>
      <c r="R190" s="34"/>
    </row>
    <row r="191" spans="2:18" ht="12">
      <c r="B191" s="23" t="s">
        <v>329</v>
      </c>
      <c r="C191" s="24"/>
      <c r="D191" s="24"/>
      <c r="E191" s="23"/>
      <c r="F191" s="26"/>
      <c r="G191" s="26"/>
      <c r="H191" s="25" t="s">
        <v>338</v>
      </c>
      <c r="I191" s="23"/>
      <c r="J191" s="24" t="s">
        <v>339</v>
      </c>
      <c r="K191" s="26"/>
      <c r="L191" s="26"/>
      <c r="M191" s="32"/>
      <c r="N191" s="26"/>
      <c r="O191" s="30"/>
      <c r="P191" s="30"/>
      <c r="Q191" s="26"/>
      <c r="R191" s="24"/>
    </row>
    <row r="192" spans="2:18" ht="12">
      <c r="B192" s="21" t="s">
        <v>323</v>
      </c>
      <c r="C192" s="13"/>
      <c r="D192" s="13"/>
      <c r="E192" s="21"/>
      <c r="H192" s="13"/>
      <c r="I192" s="21"/>
      <c r="J192" s="13"/>
      <c r="O192" s="15"/>
      <c r="P192" s="15"/>
      <c r="Q192" s="10"/>
      <c r="R192" s="13"/>
    </row>
    <row r="193" spans="2:18" ht="12">
      <c r="B193" s="21" t="s">
        <v>159</v>
      </c>
      <c r="C193" s="13" t="s">
        <v>232</v>
      </c>
      <c r="D193" s="13">
        <v>818.49</v>
      </c>
      <c r="E193" s="21" t="s">
        <v>89</v>
      </c>
      <c r="H193" s="13" t="s">
        <v>0</v>
      </c>
      <c r="I193" s="21">
        <v>100</v>
      </c>
      <c r="J193" s="13"/>
      <c r="N193" s="10">
        <v>0</v>
      </c>
      <c r="O193" s="15" t="s">
        <v>358</v>
      </c>
      <c r="P193" s="15"/>
      <c r="Q193" s="10">
        <v>19.25</v>
      </c>
      <c r="R193" s="13">
        <v>9</v>
      </c>
    </row>
    <row r="194" spans="2:18" ht="12">
      <c r="B194" s="21"/>
      <c r="C194" s="13"/>
      <c r="D194" s="13"/>
      <c r="E194" s="21"/>
      <c r="H194" s="13"/>
      <c r="I194" s="21"/>
      <c r="J194" s="13"/>
      <c r="O194" s="15"/>
      <c r="P194" s="15"/>
      <c r="Q194" s="10"/>
      <c r="R194" s="13"/>
    </row>
    <row r="195" spans="2:18" ht="12">
      <c r="B195" s="21" t="s">
        <v>324</v>
      </c>
      <c r="C195" s="13"/>
      <c r="D195" s="13"/>
      <c r="E195" s="21"/>
      <c r="H195" s="13"/>
      <c r="I195" s="21"/>
      <c r="J195" s="13"/>
      <c r="O195" s="15"/>
      <c r="P195" s="15"/>
      <c r="Q195" s="10"/>
      <c r="R195" s="13"/>
    </row>
    <row r="196" spans="2:18" ht="12">
      <c r="B196" s="21" t="s">
        <v>159</v>
      </c>
      <c r="C196" s="13" t="s">
        <v>231</v>
      </c>
      <c r="D196" s="13">
        <v>815.46</v>
      </c>
      <c r="E196" s="21"/>
      <c r="F196" s="10" t="s">
        <v>89</v>
      </c>
      <c r="H196" s="13" t="s">
        <v>115</v>
      </c>
      <c r="I196" s="21">
        <v>100</v>
      </c>
      <c r="J196" s="13"/>
      <c r="K196" s="12">
        <v>3.5</v>
      </c>
      <c r="O196" s="15" t="s">
        <v>334</v>
      </c>
      <c r="P196" s="15">
        <v>15</v>
      </c>
      <c r="Q196" s="10">
        <v>19.6</v>
      </c>
      <c r="R196" s="13">
        <v>19.6</v>
      </c>
    </row>
    <row r="197" spans="2:18" ht="12">
      <c r="B197" s="21" t="s">
        <v>159</v>
      </c>
      <c r="C197" s="13" t="s">
        <v>233</v>
      </c>
      <c r="D197" s="13">
        <v>819.78</v>
      </c>
      <c r="E197" s="21"/>
      <c r="F197" s="10" t="s">
        <v>89</v>
      </c>
      <c r="H197" s="13" t="s">
        <v>115</v>
      </c>
      <c r="I197" s="21">
        <v>65</v>
      </c>
      <c r="J197" s="13">
        <v>35</v>
      </c>
      <c r="O197" s="15" t="s">
        <v>66</v>
      </c>
      <c r="P197" s="15">
        <v>15</v>
      </c>
      <c r="Q197" s="10">
        <v>12.6</v>
      </c>
      <c r="R197" s="13">
        <v>12.6</v>
      </c>
    </row>
    <row r="198" spans="2:18" ht="12">
      <c r="B198" s="21" t="s">
        <v>159</v>
      </c>
      <c r="C198" s="13" t="s">
        <v>234</v>
      </c>
      <c r="D198" s="13">
        <v>823.26</v>
      </c>
      <c r="E198" s="21"/>
      <c r="F198" s="10" t="s">
        <v>89</v>
      </c>
      <c r="H198" s="13" t="s">
        <v>0</v>
      </c>
      <c r="I198" s="21">
        <v>100</v>
      </c>
      <c r="J198" s="13">
        <v>10</v>
      </c>
      <c r="M198" s="12">
        <v>3</v>
      </c>
      <c r="O198" s="15" t="s">
        <v>67</v>
      </c>
      <c r="P198" s="15">
        <v>15</v>
      </c>
      <c r="Q198" s="10">
        <v>26.77</v>
      </c>
      <c r="R198" s="13">
        <v>13.8</v>
      </c>
    </row>
    <row r="199" spans="2:18" ht="12">
      <c r="B199" s="21" t="s">
        <v>159</v>
      </c>
      <c r="C199" s="13" t="s">
        <v>236</v>
      </c>
      <c r="D199" s="13">
        <v>832.77</v>
      </c>
      <c r="E199" s="21"/>
      <c r="F199" s="10" t="s">
        <v>89</v>
      </c>
      <c r="H199" s="13" t="s">
        <v>0</v>
      </c>
      <c r="I199" s="21">
        <v>100</v>
      </c>
      <c r="J199" s="13"/>
      <c r="O199" s="15" t="s">
        <v>68</v>
      </c>
      <c r="P199" s="15">
        <v>15</v>
      </c>
      <c r="Q199" s="10">
        <v>0</v>
      </c>
      <c r="R199" s="13">
        <v>0</v>
      </c>
    </row>
    <row r="200" spans="2:18" ht="12">
      <c r="B200" s="21"/>
      <c r="C200" s="13"/>
      <c r="D200" s="13"/>
      <c r="E200" s="21"/>
      <c r="H200" s="13"/>
      <c r="I200" s="21"/>
      <c r="J200" s="13"/>
      <c r="O200" s="15"/>
      <c r="P200" s="15"/>
      <c r="Q200" s="10"/>
      <c r="R200" s="13"/>
    </row>
    <row r="201" spans="2:18" ht="12">
      <c r="B201" s="21" t="s">
        <v>322</v>
      </c>
      <c r="C201" s="13"/>
      <c r="D201" s="13"/>
      <c r="E201" s="21"/>
      <c r="H201" s="13"/>
      <c r="I201" s="21"/>
      <c r="J201" s="13"/>
      <c r="O201" s="15"/>
      <c r="P201" s="15"/>
      <c r="Q201" s="10"/>
      <c r="R201" s="13"/>
    </row>
    <row r="202" spans="2:18" ht="12">
      <c r="B202" s="21" t="s">
        <v>159</v>
      </c>
      <c r="C202" s="13" t="s">
        <v>235</v>
      </c>
      <c r="D202" s="13">
        <v>829.4</v>
      </c>
      <c r="E202" s="21"/>
      <c r="G202" s="10" t="s">
        <v>89</v>
      </c>
      <c r="H202" s="13" t="s">
        <v>115</v>
      </c>
      <c r="I202" s="21">
        <v>40</v>
      </c>
      <c r="J202" s="13">
        <v>53</v>
      </c>
      <c r="M202" s="12">
        <v>7</v>
      </c>
      <c r="O202" s="15" t="s">
        <v>69</v>
      </c>
      <c r="P202" s="15">
        <v>40</v>
      </c>
      <c r="Q202" s="10">
        <v>30.67</v>
      </c>
      <c r="R202" s="13">
        <v>14.6</v>
      </c>
    </row>
    <row r="203" spans="2:18" ht="12">
      <c r="B203" s="33" t="s">
        <v>159</v>
      </c>
      <c r="C203" s="34" t="s">
        <v>237</v>
      </c>
      <c r="D203" s="34">
        <v>842</v>
      </c>
      <c r="E203" s="33"/>
      <c r="F203" s="36"/>
      <c r="G203" s="36" t="s">
        <v>89</v>
      </c>
      <c r="H203" s="34" t="s">
        <v>0</v>
      </c>
      <c r="I203" s="33">
        <v>55</v>
      </c>
      <c r="J203" s="34">
        <v>45</v>
      </c>
      <c r="K203" s="38"/>
      <c r="L203" s="38"/>
      <c r="M203" s="38"/>
      <c r="N203" s="36"/>
      <c r="O203" s="39" t="s">
        <v>332</v>
      </c>
      <c r="P203" s="39">
        <v>60</v>
      </c>
      <c r="Q203" s="36">
        <v>22.6</v>
      </c>
      <c r="R203" s="34">
        <v>10.4</v>
      </c>
    </row>
    <row r="204" spans="2:18" ht="12">
      <c r="B204" s="23" t="s">
        <v>337</v>
      </c>
      <c r="C204" s="24"/>
      <c r="D204" s="24"/>
      <c r="E204" s="23"/>
      <c r="F204" s="26"/>
      <c r="G204" s="26"/>
      <c r="H204" s="24"/>
      <c r="I204" s="23"/>
      <c r="J204" s="24"/>
      <c r="K204" s="32"/>
      <c r="L204" s="32"/>
      <c r="M204" s="32"/>
      <c r="N204" s="26"/>
      <c r="O204" s="30"/>
      <c r="P204" s="30"/>
      <c r="Q204" s="26"/>
      <c r="R204" s="24"/>
    </row>
    <row r="205" spans="2:18" ht="12">
      <c r="B205" s="21"/>
      <c r="C205" s="13"/>
      <c r="D205" s="13"/>
      <c r="E205" s="21"/>
      <c r="H205" s="13"/>
      <c r="I205" s="21"/>
      <c r="J205" s="13"/>
      <c r="O205" s="15"/>
      <c r="P205" s="15"/>
      <c r="Q205" s="10"/>
      <c r="R205" s="13"/>
    </row>
    <row r="206" spans="2:18" ht="12">
      <c r="B206" s="21" t="s">
        <v>323</v>
      </c>
      <c r="C206" s="13"/>
      <c r="D206" s="13"/>
      <c r="E206" s="21"/>
      <c r="H206" s="13"/>
      <c r="I206" s="21"/>
      <c r="J206" s="13"/>
      <c r="O206" s="15"/>
      <c r="P206" s="15"/>
      <c r="Q206" s="10"/>
      <c r="R206" s="13"/>
    </row>
    <row r="207" spans="2:18" ht="12">
      <c r="B207" s="21" t="s">
        <v>159</v>
      </c>
      <c r="C207" s="13" t="s">
        <v>239</v>
      </c>
      <c r="D207" s="13">
        <v>869.42</v>
      </c>
      <c r="E207" s="21" t="s">
        <v>89</v>
      </c>
      <c r="H207" s="13" t="s">
        <v>0</v>
      </c>
      <c r="I207" s="21">
        <v>100</v>
      </c>
      <c r="J207" s="13"/>
      <c r="N207" s="10">
        <v>0</v>
      </c>
      <c r="O207" s="15" t="s">
        <v>70</v>
      </c>
      <c r="P207" s="15">
        <v>20</v>
      </c>
      <c r="Q207" s="10">
        <v>10.14</v>
      </c>
      <c r="R207" s="13">
        <v>10.14</v>
      </c>
    </row>
    <row r="208" spans="2:18" ht="12">
      <c r="B208" s="21" t="s">
        <v>159</v>
      </c>
      <c r="C208" s="13" t="s">
        <v>247</v>
      </c>
      <c r="D208" s="13">
        <v>933.28</v>
      </c>
      <c r="E208" s="21" t="s">
        <v>89</v>
      </c>
      <c r="H208" s="13" t="s">
        <v>71</v>
      </c>
      <c r="I208" s="21">
        <v>100</v>
      </c>
      <c r="J208" s="13"/>
      <c r="N208" s="10">
        <v>0</v>
      </c>
      <c r="O208" s="15" t="s">
        <v>70</v>
      </c>
      <c r="P208" s="15">
        <v>20</v>
      </c>
      <c r="Q208" s="10">
        <v>15.2</v>
      </c>
      <c r="R208" s="13">
        <v>9.2</v>
      </c>
    </row>
    <row r="209" spans="2:18" ht="12">
      <c r="B209" s="21"/>
      <c r="C209" s="13"/>
      <c r="D209" s="13"/>
      <c r="E209" s="21"/>
      <c r="H209" s="13"/>
      <c r="I209" s="21"/>
      <c r="J209" s="13"/>
      <c r="O209" s="15"/>
      <c r="P209" s="15"/>
      <c r="Q209" s="10"/>
      <c r="R209" s="13"/>
    </row>
    <row r="210" spans="2:18" ht="12">
      <c r="B210" s="21" t="s">
        <v>346</v>
      </c>
      <c r="C210" s="13"/>
      <c r="D210" s="13"/>
      <c r="E210" s="21"/>
      <c r="H210" s="13"/>
      <c r="I210" s="21"/>
      <c r="J210" s="13"/>
      <c r="O210" s="15"/>
      <c r="P210" s="15"/>
      <c r="Q210" s="10"/>
      <c r="R210" s="13"/>
    </row>
    <row r="211" spans="2:18" ht="12">
      <c r="B211" s="21" t="s">
        <v>159</v>
      </c>
      <c r="C211" s="13" t="s">
        <v>238</v>
      </c>
      <c r="D211" s="13">
        <v>864.76</v>
      </c>
      <c r="E211" s="21"/>
      <c r="F211" s="10" t="s">
        <v>89</v>
      </c>
      <c r="H211" s="13" t="s">
        <v>0</v>
      </c>
      <c r="I211" s="21">
        <v>100</v>
      </c>
      <c r="J211" s="13"/>
      <c r="K211" s="12">
        <v>2</v>
      </c>
      <c r="M211" s="12">
        <v>3</v>
      </c>
      <c r="O211" s="15" t="s">
        <v>340</v>
      </c>
      <c r="P211" s="15">
        <v>9</v>
      </c>
      <c r="Q211" s="10">
        <v>21.99</v>
      </c>
      <c r="R211" s="13">
        <v>10.8</v>
      </c>
    </row>
    <row r="212" spans="2:18" ht="12">
      <c r="B212" s="21" t="s">
        <v>159</v>
      </c>
      <c r="C212" s="13" t="s">
        <v>240</v>
      </c>
      <c r="D212" s="13">
        <v>874.87</v>
      </c>
      <c r="E212" s="21"/>
      <c r="F212" s="10" t="s">
        <v>89</v>
      </c>
      <c r="H212" s="13" t="s">
        <v>72</v>
      </c>
      <c r="I212" s="21">
        <v>100</v>
      </c>
      <c r="J212" s="13"/>
      <c r="M212" s="12">
        <v>20</v>
      </c>
      <c r="O212" s="15" t="s">
        <v>73</v>
      </c>
      <c r="P212" s="15">
        <v>9</v>
      </c>
      <c r="Q212" s="10">
        <v>18.73</v>
      </c>
      <c r="R212" s="13">
        <v>9.3</v>
      </c>
    </row>
    <row r="213" spans="2:18" ht="12">
      <c r="B213" s="21" t="s">
        <v>159</v>
      </c>
      <c r="C213" s="13" t="s">
        <v>241</v>
      </c>
      <c r="D213" s="13">
        <v>876.86</v>
      </c>
      <c r="E213" s="21"/>
      <c r="F213" s="10" t="s">
        <v>89</v>
      </c>
      <c r="H213" s="13" t="s">
        <v>0</v>
      </c>
      <c r="I213" s="21">
        <v>100</v>
      </c>
      <c r="J213" s="13"/>
      <c r="K213" s="12">
        <v>6</v>
      </c>
      <c r="M213" s="12">
        <v>44</v>
      </c>
      <c r="O213" s="15" t="s">
        <v>74</v>
      </c>
      <c r="P213" s="15">
        <v>9</v>
      </c>
      <c r="Q213" s="10">
        <v>10.8</v>
      </c>
      <c r="R213" s="13">
        <v>0</v>
      </c>
    </row>
    <row r="214" spans="2:18" ht="12">
      <c r="B214" s="21" t="s">
        <v>159</v>
      </c>
      <c r="C214" s="13" t="s">
        <v>242</v>
      </c>
      <c r="D214" s="13">
        <v>881.43</v>
      </c>
      <c r="E214" s="21"/>
      <c r="F214" s="10" t="s">
        <v>89</v>
      </c>
      <c r="H214" s="13" t="s">
        <v>0</v>
      </c>
      <c r="I214" s="21">
        <v>100</v>
      </c>
      <c r="J214" s="13"/>
      <c r="K214" s="12">
        <v>6</v>
      </c>
      <c r="M214" s="12">
        <v>4</v>
      </c>
      <c r="O214" s="15" t="s">
        <v>75</v>
      </c>
      <c r="P214" s="15">
        <v>9</v>
      </c>
      <c r="Q214" s="10">
        <v>23.58</v>
      </c>
      <c r="R214" s="13">
        <v>11.3</v>
      </c>
    </row>
    <row r="215" spans="2:18" ht="12">
      <c r="B215" s="21" t="s">
        <v>159</v>
      </c>
      <c r="C215" s="13" t="s">
        <v>243</v>
      </c>
      <c r="D215" s="13">
        <v>885.57</v>
      </c>
      <c r="E215" s="21"/>
      <c r="F215" s="10" t="s">
        <v>89</v>
      </c>
      <c r="H215" s="13" t="s">
        <v>0</v>
      </c>
      <c r="I215" s="21">
        <v>100</v>
      </c>
      <c r="J215" s="13"/>
      <c r="K215" s="12">
        <v>5</v>
      </c>
      <c r="M215" s="12">
        <v>2</v>
      </c>
      <c r="N215" s="10">
        <v>8</v>
      </c>
      <c r="O215" s="15" t="s">
        <v>342</v>
      </c>
      <c r="P215" s="15">
        <v>9</v>
      </c>
      <c r="Q215" s="10">
        <v>14.5</v>
      </c>
      <c r="R215" s="13">
        <v>14.5</v>
      </c>
    </row>
    <row r="216" spans="2:18" ht="12">
      <c r="B216" s="21" t="s">
        <v>159</v>
      </c>
      <c r="C216" s="13" t="s">
        <v>245</v>
      </c>
      <c r="D216" s="13">
        <v>930.09</v>
      </c>
      <c r="E216" s="21"/>
      <c r="F216" s="10" t="s">
        <v>89</v>
      </c>
      <c r="H216" s="13" t="s">
        <v>0</v>
      </c>
      <c r="I216" s="21">
        <v>100</v>
      </c>
      <c r="J216" s="13"/>
      <c r="N216" s="10">
        <v>0</v>
      </c>
      <c r="O216" s="15" t="s">
        <v>341</v>
      </c>
      <c r="P216" s="15">
        <v>9</v>
      </c>
      <c r="Q216" s="10">
        <v>16.07</v>
      </c>
      <c r="R216" s="13">
        <v>7.5</v>
      </c>
    </row>
    <row r="217" spans="2:18" ht="12">
      <c r="B217" s="21" t="s">
        <v>159</v>
      </c>
      <c r="C217" s="13" t="s">
        <v>246</v>
      </c>
      <c r="D217" s="13">
        <v>931.77</v>
      </c>
      <c r="E217" s="21"/>
      <c r="F217" s="10" t="s">
        <v>89</v>
      </c>
      <c r="G217" s="10" t="s">
        <v>81</v>
      </c>
      <c r="H217" s="13" t="s">
        <v>0</v>
      </c>
      <c r="I217" s="21">
        <v>100</v>
      </c>
      <c r="J217" s="13"/>
      <c r="M217" s="12">
        <v>1</v>
      </c>
      <c r="O217" s="15" t="s">
        <v>76</v>
      </c>
      <c r="P217" s="15">
        <v>9</v>
      </c>
      <c r="Q217" s="10">
        <v>10.9</v>
      </c>
      <c r="R217" s="13">
        <v>10.9</v>
      </c>
    </row>
    <row r="218" spans="2:18" ht="12">
      <c r="B218" s="21"/>
      <c r="C218" s="13"/>
      <c r="D218" s="13"/>
      <c r="E218" s="21"/>
      <c r="H218" s="13"/>
      <c r="I218" s="21"/>
      <c r="J218" s="13"/>
      <c r="O218" s="15"/>
      <c r="P218" s="15"/>
      <c r="Q218" s="10"/>
      <c r="R218" s="13"/>
    </row>
    <row r="219" spans="2:18" ht="12">
      <c r="B219" s="21" t="s">
        <v>322</v>
      </c>
      <c r="C219" s="13"/>
      <c r="D219" s="13"/>
      <c r="E219" s="21"/>
      <c r="H219" s="13"/>
      <c r="I219" s="21"/>
      <c r="J219" s="13"/>
      <c r="O219" s="15"/>
      <c r="P219" s="15"/>
      <c r="Q219" s="10"/>
      <c r="R219" s="13"/>
    </row>
    <row r="220" spans="2:18" ht="12">
      <c r="B220" s="33" t="s">
        <v>159</v>
      </c>
      <c r="C220" s="34" t="s">
        <v>244</v>
      </c>
      <c r="D220" s="34">
        <v>902.84</v>
      </c>
      <c r="E220" s="33"/>
      <c r="F220" s="36"/>
      <c r="G220" s="36" t="s">
        <v>89</v>
      </c>
      <c r="H220" s="34" t="s">
        <v>0</v>
      </c>
      <c r="I220" s="33">
        <v>80</v>
      </c>
      <c r="J220" s="34"/>
      <c r="K220" s="38">
        <v>18</v>
      </c>
      <c r="L220" s="38"/>
      <c r="M220" s="38">
        <v>2</v>
      </c>
      <c r="N220" s="36"/>
      <c r="O220" s="39" t="s">
        <v>77</v>
      </c>
      <c r="P220" s="39" t="s">
        <v>78</v>
      </c>
      <c r="Q220" s="36">
        <v>18.25</v>
      </c>
      <c r="R220" s="34">
        <v>8.2</v>
      </c>
    </row>
  </sheetData>
  <printOptions gridLines="1"/>
  <pageMargins left="0.75" right="0.75" top="1" bottom="1" header="0.5" footer="0.5"/>
  <pageSetup fitToHeight="5" orientation="landscape" paperSize="9" scale="80"/>
  <rowBreaks count="4" manualBreakCount="4">
    <brk id="51" max="255" man="1"/>
    <brk id="90" max="255" man="1"/>
    <brk id="132" max="255" man="1"/>
    <brk id="17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W121"/>
  <sheetViews>
    <sheetView workbookViewId="0" topLeftCell="A1">
      <selection activeCell="W121" sqref="B1:W121"/>
    </sheetView>
  </sheetViews>
  <sheetFormatPr defaultColWidth="9.00390625" defaultRowHeight="12"/>
  <cols>
    <col min="1" max="1" width="5.125" style="19" customWidth="1"/>
    <col min="2" max="2" width="4.875" style="19" customWidth="1"/>
    <col min="3" max="3" width="3.125" style="19" customWidth="1"/>
    <col min="4" max="4" width="4.875" style="20" customWidth="1"/>
    <col min="5" max="5" width="2.00390625" style="19" customWidth="1"/>
    <col min="6" max="6" width="3.00390625" style="19" customWidth="1"/>
    <col min="7" max="8" width="6.375" style="20" customWidth="1"/>
    <col min="9" max="9" width="6.375" style="19" customWidth="1"/>
    <col min="10" max="10" width="5.00390625" style="19" customWidth="1"/>
    <col min="11" max="11" width="5.125" style="19" customWidth="1"/>
    <col min="12" max="12" width="6.375" style="0" customWidth="1"/>
    <col min="13" max="13" width="8.00390625" style="0" customWidth="1"/>
    <col min="14" max="14" width="10.125" style="0" customWidth="1"/>
    <col min="15" max="15" width="7.75390625" style="19" customWidth="1"/>
    <col min="16" max="16" width="8.125" style="19" customWidth="1"/>
    <col min="17" max="17" width="7.875" style="19" customWidth="1"/>
    <col min="18" max="18" width="9.00390625" style="19" customWidth="1"/>
    <col min="19" max="21" width="9.125" style="19" customWidth="1"/>
    <col min="22" max="16384" width="8.875" style="0" customWidth="1"/>
  </cols>
  <sheetData>
    <row r="1" spans="1:22" ht="12.75">
      <c r="A1" s="19" t="s">
        <v>402</v>
      </c>
      <c r="B1" s="19" t="s">
        <v>189</v>
      </c>
      <c r="C1" s="19" t="s">
        <v>190</v>
      </c>
      <c r="D1" s="20" t="s">
        <v>403</v>
      </c>
      <c r="F1" s="19" t="s">
        <v>192</v>
      </c>
      <c r="G1" s="20" t="s">
        <v>193</v>
      </c>
      <c r="H1" s="20" t="s">
        <v>194</v>
      </c>
      <c r="I1" s="19" t="s">
        <v>362</v>
      </c>
      <c r="J1" s="19" t="s">
        <v>363</v>
      </c>
      <c r="K1" s="19" t="s">
        <v>364</v>
      </c>
      <c r="L1" t="s">
        <v>365</v>
      </c>
      <c r="M1" t="s">
        <v>366</v>
      </c>
      <c r="N1" t="s">
        <v>367</v>
      </c>
      <c r="O1" s="19" t="s">
        <v>407</v>
      </c>
      <c r="P1" s="19" t="s">
        <v>408</v>
      </c>
      <c r="Q1" s="19" t="s">
        <v>401</v>
      </c>
      <c r="R1" s="19" t="s">
        <v>409</v>
      </c>
      <c r="S1" s="19" t="s">
        <v>410</v>
      </c>
      <c r="T1" s="19" t="s">
        <v>404</v>
      </c>
      <c r="U1" s="19" t="s">
        <v>405</v>
      </c>
      <c r="V1" t="s">
        <v>411</v>
      </c>
    </row>
    <row r="2" spans="7:22" ht="12.75">
      <c r="G2" s="20" t="s">
        <v>368</v>
      </c>
      <c r="H2" s="20" t="s">
        <v>368</v>
      </c>
      <c r="I2" s="19" t="s">
        <v>369</v>
      </c>
      <c r="M2" t="s">
        <v>201</v>
      </c>
      <c r="N2" t="s">
        <v>202</v>
      </c>
      <c r="O2" s="19" t="s">
        <v>406</v>
      </c>
      <c r="P2" s="19" t="s">
        <v>406</v>
      </c>
      <c r="Q2" s="19" t="s">
        <v>406</v>
      </c>
      <c r="R2" s="19" t="s">
        <v>406</v>
      </c>
      <c r="S2" s="19" t="s">
        <v>406</v>
      </c>
      <c r="T2" s="19" t="s">
        <v>406</v>
      </c>
      <c r="U2" s="19" t="s">
        <v>406</v>
      </c>
      <c r="V2" t="s">
        <v>406</v>
      </c>
    </row>
    <row r="4" spans="1:23" ht="12.75">
      <c r="A4" s="19">
        <v>129</v>
      </c>
      <c r="B4" s="19">
        <v>801</v>
      </c>
      <c r="C4" s="19" t="s">
        <v>203</v>
      </c>
      <c r="D4" s="20">
        <v>37</v>
      </c>
      <c r="E4" s="19" t="s">
        <v>204</v>
      </c>
      <c r="F4" s="19">
        <v>1</v>
      </c>
      <c r="G4" s="20">
        <v>22</v>
      </c>
      <c r="H4" s="20">
        <v>27</v>
      </c>
      <c r="I4" s="19">
        <v>461.72</v>
      </c>
      <c r="J4" s="19">
        <v>5</v>
      </c>
      <c r="L4" t="s">
        <v>16</v>
      </c>
      <c r="M4" t="s">
        <v>17</v>
      </c>
      <c r="N4">
        <v>10000004</v>
      </c>
      <c r="Q4" s="19">
        <v>7.21</v>
      </c>
      <c r="V4">
        <f>SUM(Q4:U4)</f>
        <v>7.21</v>
      </c>
      <c r="W4">
        <f>Q4+R4</f>
        <v>7.21</v>
      </c>
    </row>
    <row r="5" spans="1:23" ht="12.75">
      <c r="A5" s="19">
        <v>129</v>
      </c>
      <c r="B5" s="19">
        <v>801</v>
      </c>
      <c r="C5" s="19" t="s">
        <v>203</v>
      </c>
      <c r="D5" s="20">
        <v>37</v>
      </c>
      <c r="E5" s="19" t="s">
        <v>204</v>
      </c>
      <c r="F5" s="19">
        <v>1</v>
      </c>
      <c r="G5" s="20">
        <v>36</v>
      </c>
      <c r="H5" s="20">
        <v>38</v>
      </c>
      <c r="I5" s="19">
        <v>461.86</v>
      </c>
      <c r="J5" s="19">
        <v>12</v>
      </c>
      <c r="K5" s="19">
        <v>2</v>
      </c>
      <c r="L5" t="s">
        <v>16</v>
      </c>
      <c r="M5" t="s">
        <v>17</v>
      </c>
      <c r="N5">
        <v>10000006</v>
      </c>
      <c r="Q5" s="19">
        <v>6.11</v>
      </c>
      <c r="V5">
        <f aca="true" t="shared" si="0" ref="V5:V68">SUM(Q5:U5)</f>
        <v>6.11</v>
      </c>
      <c r="W5">
        <f aca="true" t="shared" si="1" ref="W5:W68">Q5+R5</f>
        <v>6.11</v>
      </c>
    </row>
    <row r="6" spans="1:23" ht="12.75">
      <c r="A6" s="19">
        <v>129</v>
      </c>
      <c r="B6" s="19">
        <v>801</v>
      </c>
      <c r="C6" s="19" t="s">
        <v>203</v>
      </c>
      <c r="D6" s="20">
        <v>39</v>
      </c>
      <c r="E6" s="19" t="s">
        <v>204</v>
      </c>
      <c r="F6" s="19">
        <v>1</v>
      </c>
      <c r="G6" s="20">
        <v>8</v>
      </c>
      <c r="H6" s="20">
        <v>10</v>
      </c>
      <c r="I6" s="19">
        <v>470.78</v>
      </c>
      <c r="J6" s="19">
        <v>5</v>
      </c>
      <c r="K6" s="19">
        <v>2</v>
      </c>
      <c r="L6" t="s">
        <v>16</v>
      </c>
      <c r="M6" t="s">
        <v>17</v>
      </c>
      <c r="N6">
        <v>10000011</v>
      </c>
      <c r="Q6" s="19">
        <v>4.39</v>
      </c>
      <c r="V6">
        <f t="shared" si="0"/>
        <v>4.39</v>
      </c>
      <c r="W6">
        <f t="shared" si="1"/>
        <v>4.39</v>
      </c>
    </row>
    <row r="7" spans="1:23" ht="12.75">
      <c r="A7" s="19">
        <v>129</v>
      </c>
      <c r="B7" s="19">
        <v>801</v>
      </c>
      <c r="C7" s="19" t="s">
        <v>203</v>
      </c>
      <c r="D7" s="20">
        <v>39</v>
      </c>
      <c r="E7" s="19" t="s">
        <v>204</v>
      </c>
      <c r="F7" s="19">
        <v>1</v>
      </c>
      <c r="G7" s="20">
        <v>25</v>
      </c>
      <c r="H7" s="20">
        <v>27</v>
      </c>
      <c r="I7" s="19">
        <v>470.95</v>
      </c>
      <c r="J7" s="19">
        <v>10</v>
      </c>
      <c r="K7" s="19">
        <v>5</v>
      </c>
      <c r="L7" t="s">
        <v>16</v>
      </c>
      <c r="M7" t="s">
        <v>17</v>
      </c>
      <c r="N7">
        <v>10000094</v>
      </c>
      <c r="Q7" s="19">
        <v>4.3</v>
      </c>
      <c r="V7">
        <f t="shared" si="0"/>
        <v>4.3</v>
      </c>
      <c r="W7">
        <f t="shared" si="1"/>
        <v>4.3</v>
      </c>
    </row>
    <row r="8" spans="1:23" ht="12.75">
      <c r="A8" s="19">
        <v>129</v>
      </c>
      <c r="B8" s="19">
        <v>801</v>
      </c>
      <c r="C8" s="19" t="s">
        <v>203</v>
      </c>
      <c r="D8" s="20">
        <v>40</v>
      </c>
      <c r="E8" s="19" t="s">
        <v>204</v>
      </c>
      <c r="F8" s="19">
        <v>1</v>
      </c>
      <c r="G8" s="20">
        <v>46</v>
      </c>
      <c r="H8" s="20">
        <v>50</v>
      </c>
      <c r="I8" s="19">
        <v>477.36</v>
      </c>
      <c r="J8" s="19">
        <v>20</v>
      </c>
      <c r="K8" s="19">
        <v>7</v>
      </c>
      <c r="L8" t="s">
        <v>16</v>
      </c>
      <c r="M8" t="s">
        <v>17</v>
      </c>
      <c r="N8">
        <v>10000017</v>
      </c>
      <c r="Q8" s="19">
        <v>9.03</v>
      </c>
      <c r="S8" s="19">
        <v>8.42</v>
      </c>
      <c r="V8">
        <f t="shared" si="0"/>
        <v>17.45</v>
      </c>
      <c r="W8">
        <f t="shared" si="1"/>
        <v>9.03</v>
      </c>
    </row>
    <row r="9" spans="1:23" ht="12.75">
      <c r="A9" s="19">
        <v>129</v>
      </c>
      <c r="B9" s="19">
        <v>801</v>
      </c>
      <c r="C9" s="19" t="s">
        <v>203</v>
      </c>
      <c r="D9" s="20">
        <v>41</v>
      </c>
      <c r="E9" s="19" t="s">
        <v>204</v>
      </c>
      <c r="F9" s="19">
        <v>1</v>
      </c>
      <c r="G9" s="20">
        <v>26</v>
      </c>
      <c r="H9" s="20">
        <v>30</v>
      </c>
      <c r="I9" s="19">
        <v>483.26</v>
      </c>
      <c r="J9" s="19">
        <v>20</v>
      </c>
      <c r="K9" s="19">
        <v>3</v>
      </c>
      <c r="L9" t="s">
        <v>16</v>
      </c>
      <c r="M9" t="s">
        <v>17</v>
      </c>
      <c r="N9">
        <v>10000019</v>
      </c>
      <c r="Q9" s="19">
        <v>6.71</v>
      </c>
      <c r="S9" s="19">
        <v>7.03</v>
      </c>
      <c r="V9">
        <f t="shared" si="0"/>
        <v>13.74</v>
      </c>
      <c r="W9">
        <f t="shared" si="1"/>
        <v>6.71</v>
      </c>
    </row>
    <row r="10" spans="1:23" ht="12.75">
      <c r="A10" s="19">
        <v>129</v>
      </c>
      <c r="B10" s="19">
        <v>801</v>
      </c>
      <c r="C10" s="19" t="s">
        <v>203</v>
      </c>
      <c r="D10" s="20">
        <v>41</v>
      </c>
      <c r="E10" s="19" t="s">
        <v>204</v>
      </c>
      <c r="F10" s="19">
        <v>1</v>
      </c>
      <c r="G10" s="20">
        <v>66</v>
      </c>
      <c r="H10" s="20">
        <v>70</v>
      </c>
      <c r="I10" s="19">
        <v>483.66</v>
      </c>
      <c r="J10" s="19">
        <v>20</v>
      </c>
      <c r="K10" s="19">
        <v>3</v>
      </c>
      <c r="L10" t="s">
        <v>16</v>
      </c>
      <c r="M10" t="s">
        <v>17</v>
      </c>
      <c r="N10">
        <v>10000020</v>
      </c>
      <c r="Q10" s="19">
        <v>9.14</v>
      </c>
      <c r="S10" s="19">
        <v>9.42</v>
      </c>
      <c r="V10">
        <f t="shared" si="0"/>
        <v>18.560000000000002</v>
      </c>
      <c r="W10">
        <f t="shared" si="1"/>
        <v>9.14</v>
      </c>
    </row>
    <row r="11" spans="1:23" ht="12.75">
      <c r="A11" s="19">
        <v>129</v>
      </c>
      <c r="B11" s="19">
        <v>801</v>
      </c>
      <c r="C11" s="19" t="s">
        <v>203</v>
      </c>
      <c r="D11" s="20">
        <v>41</v>
      </c>
      <c r="E11" s="19" t="s">
        <v>204</v>
      </c>
      <c r="F11" s="19">
        <v>2</v>
      </c>
      <c r="G11" s="20">
        <v>74</v>
      </c>
      <c r="H11" s="20">
        <v>79</v>
      </c>
      <c r="I11" s="19">
        <v>485.24</v>
      </c>
      <c r="J11" s="19">
        <v>25</v>
      </c>
      <c r="K11" s="19">
        <v>1</v>
      </c>
      <c r="L11" t="s">
        <v>16</v>
      </c>
      <c r="M11" t="s">
        <v>17</v>
      </c>
      <c r="N11">
        <v>10000022</v>
      </c>
      <c r="Q11" s="19">
        <v>11.2</v>
      </c>
      <c r="S11" s="19">
        <v>11.95</v>
      </c>
      <c r="V11">
        <f t="shared" si="0"/>
        <v>23.15</v>
      </c>
      <c r="W11">
        <f t="shared" si="1"/>
        <v>11.2</v>
      </c>
    </row>
    <row r="12" spans="1:23" ht="12.75">
      <c r="A12" s="19">
        <v>129</v>
      </c>
      <c r="B12" s="19">
        <v>801</v>
      </c>
      <c r="C12" s="19" t="s">
        <v>203</v>
      </c>
      <c r="D12" s="20">
        <v>42</v>
      </c>
      <c r="E12" s="19" t="s">
        <v>204</v>
      </c>
      <c r="F12" s="19">
        <v>2</v>
      </c>
      <c r="G12" s="20">
        <v>100</v>
      </c>
      <c r="H12" s="20">
        <v>102</v>
      </c>
      <c r="I12" s="19">
        <v>489.68</v>
      </c>
      <c r="J12" s="19">
        <v>10</v>
      </c>
      <c r="K12" s="19">
        <v>2</v>
      </c>
      <c r="L12" t="s">
        <v>16</v>
      </c>
      <c r="M12" t="s">
        <v>17</v>
      </c>
      <c r="N12">
        <v>10000025</v>
      </c>
      <c r="Q12" s="19">
        <v>4.88</v>
      </c>
      <c r="V12">
        <f t="shared" si="0"/>
        <v>4.88</v>
      </c>
      <c r="W12">
        <f t="shared" si="1"/>
        <v>4.88</v>
      </c>
    </row>
    <row r="13" spans="1:23" ht="12.75">
      <c r="A13" s="19">
        <v>129</v>
      </c>
      <c r="B13" s="19">
        <v>801</v>
      </c>
      <c r="C13" s="19" t="s">
        <v>203</v>
      </c>
      <c r="D13" s="20">
        <v>43</v>
      </c>
      <c r="E13" s="19" t="s">
        <v>204</v>
      </c>
      <c r="F13" s="19">
        <v>1</v>
      </c>
      <c r="G13" s="20">
        <v>61</v>
      </c>
      <c r="H13" s="20">
        <v>66</v>
      </c>
      <c r="I13" s="19">
        <v>492.81</v>
      </c>
      <c r="J13" s="19">
        <v>25</v>
      </c>
      <c r="K13" s="19" t="s">
        <v>18</v>
      </c>
      <c r="L13" t="s">
        <v>16</v>
      </c>
      <c r="M13" t="s">
        <v>17</v>
      </c>
      <c r="N13">
        <v>10000027</v>
      </c>
      <c r="Q13" s="19">
        <v>15.14</v>
      </c>
      <c r="S13" s="19">
        <v>15.22</v>
      </c>
      <c r="V13">
        <f t="shared" si="0"/>
        <v>30.36</v>
      </c>
      <c r="W13">
        <f t="shared" si="1"/>
        <v>15.14</v>
      </c>
    </row>
    <row r="14" spans="1:23" ht="12.75">
      <c r="A14" s="19">
        <v>129</v>
      </c>
      <c r="B14" s="19">
        <v>801</v>
      </c>
      <c r="C14" s="19" t="s">
        <v>203</v>
      </c>
      <c r="D14" s="20">
        <v>43</v>
      </c>
      <c r="E14" s="19" t="s">
        <v>204</v>
      </c>
      <c r="F14" s="19">
        <v>1</v>
      </c>
      <c r="G14" s="20">
        <v>132</v>
      </c>
      <c r="H14" s="20">
        <v>135</v>
      </c>
      <c r="I14" s="19">
        <v>493.52</v>
      </c>
      <c r="J14" s="19">
        <v>15</v>
      </c>
      <c r="K14" s="19" t="s">
        <v>19</v>
      </c>
      <c r="L14" t="s">
        <v>16</v>
      </c>
      <c r="M14" t="s">
        <v>17</v>
      </c>
      <c r="N14">
        <v>10000029</v>
      </c>
      <c r="Q14" s="19">
        <v>6.95</v>
      </c>
      <c r="S14" s="19">
        <v>7.06</v>
      </c>
      <c r="V14">
        <f t="shared" si="0"/>
        <v>14.01</v>
      </c>
      <c r="W14">
        <f t="shared" si="1"/>
        <v>6.95</v>
      </c>
    </row>
    <row r="15" spans="1:23" ht="12.75">
      <c r="A15" s="19">
        <v>129</v>
      </c>
      <c r="B15" s="19">
        <v>801</v>
      </c>
      <c r="C15" s="19" t="s">
        <v>203</v>
      </c>
      <c r="D15" s="20">
        <v>43</v>
      </c>
      <c r="E15" s="19" t="s">
        <v>204</v>
      </c>
      <c r="F15" s="19">
        <v>2</v>
      </c>
      <c r="G15" s="20">
        <v>109</v>
      </c>
      <c r="H15" s="20">
        <v>113</v>
      </c>
      <c r="I15" s="19">
        <v>494.66</v>
      </c>
      <c r="J15" s="19">
        <v>20</v>
      </c>
      <c r="K15" s="19" t="s">
        <v>374</v>
      </c>
      <c r="L15" t="s">
        <v>16</v>
      </c>
      <c r="M15" t="s">
        <v>17</v>
      </c>
      <c r="N15">
        <v>10000031</v>
      </c>
      <c r="Q15" s="19">
        <v>6.8</v>
      </c>
      <c r="S15" s="19">
        <v>7.3</v>
      </c>
      <c r="V15">
        <f t="shared" si="0"/>
        <v>14.1</v>
      </c>
      <c r="W15">
        <f t="shared" si="1"/>
        <v>6.8</v>
      </c>
    </row>
    <row r="16" spans="1:23" ht="12.75">
      <c r="A16" s="19">
        <v>129</v>
      </c>
      <c r="B16" s="19">
        <v>801</v>
      </c>
      <c r="C16" s="19" t="s">
        <v>203</v>
      </c>
      <c r="D16" s="20">
        <v>43</v>
      </c>
      <c r="E16" s="19" t="s">
        <v>204</v>
      </c>
      <c r="F16" s="19">
        <v>3</v>
      </c>
      <c r="G16" s="20">
        <v>30</v>
      </c>
      <c r="H16" s="20">
        <v>34</v>
      </c>
      <c r="I16" s="19">
        <v>495.28</v>
      </c>
      <c r="J16" s="19">
        <v>20</v>
      </c>
      <c r="K16" s="19" t="s">
        <v>375</v>
      </c>
      <c r="L16" t="s">
        <v>16</v>
      </c>
      <c r="M16" t="s">
        <v>17</v>
      </c>
      <c r="N16">
        <v>10000032</v>
      </c>
      <c r="Q16" s="19">
        <v>6.74</v>
      </c>
      <c r="V16">
        <f t="shared" si="0"/>
        <v>6.74</v>
      </c>
      <c r="W16">
        <f t="shared" si="1"/>
        <v>6.74</v>
      </c>
    </row>
    <row r="17" spans="1:23" ht="12.75">
      <c r="A17" s="19">
        <v>129</v>
      </c>
      <c r="B17" s="19">
        <v>801</v>
      </c>
      <c r="C17" s="19" t="s">
        <v>203</v>
      </c>
      <c r="D17" s="20">
        <v>43</v>
      </c>
      <c r="E17" s="19" t="s">
        <v>204</v>
      </c>
      <c r="F17" s="19">
        <v>3</v>
      </c>
      <c r="G17" s="20">
        <v>75</v>
      </c>
      <c r="H17" s="20">
        <v>80</v>
      </c>
      <c r="I17" s="19">
        <v>495.73</v>
      </c>
      <c r="J17" s="19">
        <v>10</v>
      </c>
      <c r="K17" s="19">
        <v>12</v>
      </c>
      <c r="L17" t="s">
        <v>16</v>
      </c>
      <c r="M17" t="s">
        <v>17</v>
      </c>
      <c r="N17">
        <v>10000033</v>
      </c>
      <c r="Q17" s="19">
        <v>10.98</v>
      </c>
      <c r="S17" s="19">
        <v>9.95</v>
      </c>
      <c r="V17">
        <f t="shared" si="0"/>
        <v>20.93</v>
      </c>
      <c r="W17">
        <f t="shared" si="1"/>
        <v>10.98</v>
      </c>
    </row>
    <row r="18" spans="1:23" ht="12.75">
      <c r="A18" s="19">
        <v>129</v>
      </c>
      <c r="B18" s="19">
        <v>801</v>
      </c>
      <c r="C18" s="19" t="s">
        <v>203</v>
      </c>
      <c r="D18" s="20">
        <v>43</v>
      </c>
      <c r="E18" s="19" t="s">
        <v>204</v>
      </c>
      <c r="F18" s="19">
        <v>3</v>
      </c>
      <c r="G18" s="20">
        <v>111</v>
      </c>
      <c r="H18" s="20">
        <v>114</v>
      </c>
      <c r="I18" s="19">
        <v>496.09</v>
      </c>
      <c r="J18" s="19">
        <v>10</v>
      </c>
      <c r="K18" s="19">
        <v>17</v>
      </c>
      <c r="L18" t="s">
        <v>16</v>
      </c>
      <c r="M18" t="s">
        <v>17</v>
      </c>
      <c r="N18">
        <v>10000034</v>
      </c>
      <c r="Q18" s="19">
        <v>11.07</v>
      </c>
      <c r="S18" s="19">
        <v>10.82</v>
      </c>
      <c r="V18">
        <f t="shared" si="0"/>
        <v>21.89</v>
      </c>
      <c r="W18">
        <f t="shared" si="1"/>
        <v>11.07</v>
      </c>
    </row>
    <row r="19" spans="1:23" ht="12.75">
      <c r="A19" s="19">
        <v>129</v>
      </c>
      <c r="B19" s="19">
        <v>801</v>
      </c>
      <c r="C19" s="19" t="s">
        <v>191</v>
      </c>
      <c r="D19" s="20">
        <v>1</v>
      </c>
      <c r="E19" s="19" t="s">
        <v>204</v>
      </c>
      <c r="F19" s="19">
        <v>3</v>
      </c>
      <c r="G19" s="20">
        <v>104</v>
      </c>
      <c r="H19" s="20">
        <v>110</v>
      </c>
      <c r="I19" s="19">
        <v>497.35</v>
      </c>
      <c r="J19" s="19">
        <v>10</v>
      </c>
      <c r="K19" s="19">
        <v>2</v>
      </c>
      <c r="L19" t="s">
        <v>16</v>
      </c>
      <c r="M19" t="s">
        <v>17</v>
      </c>
      <c r="N19">
        <v>10000045</v>
      </c>
      <c r="Q19" s="19">
        <v>10.06</v>
      </c>
      <c r="S19" s="19">
        <v>8.43</v>
      </c>
      <c r="V19">
        <f t="shared" si="0"/>
        <v>18.490000000000002</v>
      </c>
      <c r="W19">
        <f t="shared" si="1"/>
        <v>10.06</v>
      </c>
    </row>
    <row r="20" spans="1:23" ht="12.75">
      <c r="A20" s="19">
        <v>129</v>
      </c>
      <c r="B20" s="19">
        <v>801</v>
      </c>
      <c r="C20" s="19" t="s">
        <v>191</v>
      </c>
      <c r="D20" s="20">
        <v>1</v>
      </c>
      <c r="E20" s="19" t="s">
        <v>204</v>
      </c>
      <c r="F20" s="19">
        <v>4</v>
      </c>
      <c r="G20" s="20">
        <v>55</v>
      </c>
      <c r="H20" s="20">
        <v>59</v>
      </c>
      <c r="I20" s="19">
        <v>497.95</v>
      </c>
      <c r="J20" s="19">
        <v>20</v>
      </c>
      <c r="K20" s="19">
        <v>1</v>
      </c>
      <c r="L20" t="s">
        <v>16</v>
      </c>
      <c r="M20" t="s">
        <v>17</v>
      </c>
      <c r="N20">
        <v>10000046</v>
      </c>
      <c r="Q20" s="19">
        <v>13.07</v>
      </c>
      <c r="S20" s="19">
        <v>12.51</v>
      </c>
      <c r="V20">
        <f t="shared" si="0"/>
        <v>25.58</v>
      </c>
      <c r="W20">
        <f t="shared" si="1"/>
        <v>13.07</v>
      </c>
    </row>
    <row r="21" spans="1:23" ht="12.75">
      <c r="A21" s="19">
        <v>129</v>
      </c>
      <c r="B21" s="19">
        <v>801</v>
      </c>
      <c r="C21" s="19" t="s">
        <v>191</v>
      </c>
      <c r="D21" s="20">
        <v>1</v>
      </c>
      <c r="E21" s="19" t="s">
        <v>204</v>
      </c>
      <c r="F21" s="19">
        <v>5</v>
      </c>
      <c r="G21" s="20">
        <v>33</v>
      </c>
      <c r="H21" s="20">
        <v>35</v>
      </c>
      <c r="I21" s="19">
        <v>498.88</v>
      </c>
      <c r="J21" s="19">
        <v>15</v>
      </c>
      <c r="K21" s="19" t="s">
        <v>376</v>
      </c>
      <c r="L21" t="s">
        <v>16</v>
      </c>
      <c r="M21" t="s">
        <v>17</v>
      </c>
      <c r="N21">
        <v>10000048</v>
      </c>
      <c r="Q21" s="19">
        <v>8.53</v>
      </c>
      <c r="S21" s="19">
        <v>7.15</v>
      </c>
      <c r="V21">
        <f t="shared" si="0"/>
        <v>15.68</v>
      </c>
      <c r="W21">
        <f t="shared" si="1"/>
        <v>8.53</v>
      </c>
    </row>
    <row r="22" spans="1:23" ht="12.75">
      <c r="A22" s="19">
        <v>129</v>
      </c>
      <c r="B22" s="19">
        <v>801</v>
      </c>
      <c r="C22" s="19" t="s">
        <v>191</v>
      </c>
      <c r="D22" s="20">
        <v>1</v>
      </c>
      <c r="E22" s="19" t="s">
        <v>204</v>
      </c>
      <c r="F22" s="19">
        <v>5</v>
      </c>
      <c r="G22" s="20">
        <v>46</v>
      </c>
      <c r="H22" s="20">
        <v>50</v>
      </c>
      <c r="I22" s="19">
        <v>499.01</v>
      </c>
      <c r="J22" s="19">
        <v>20</v>
      </c>
      <c r="K22" s="19">
        <v>2</v>
      </c>
      <c r="L22" t="s">
        <v>16</v>
      </c>
      <c r="M22" t="s">
        <v>17</v>
      </c>
      <c r="N22">
        <v>10000049</v>
      </c>
      <c r="Q22" s="19">
        <v>7.33</v>
      </c>
      <c r="S22" s="19">
        <v>8.04</v>
      </c>
      <c r="V22">
        <f t="shared" si="0"/>
        <v>15.37</v>
      </c>
      <c r="W22">
        <f t="shared" si="1"/>
        <v>7.33</v>
      </c>
    </row>
    <row r="23" spans="1:23" ht="12.75">
      <c r="A23" s="19">
        <v>129</v>
      </c>
      <c r="B23" s="19">
        <v>801</v>
      </c>
      <c r="C23" s="19" t="s">
        <v>191</v>
      </c>
      <c r="D23" s="20">
        <v>1</v>
      </c>
      <c r="E23" s="19" t="s">
        <v>204</v>
      </c>
      <c r="F23" s="19">
        <v>5</v>
      </c>
      <c r="G23" s="20">
        <v>80</v>
      </c>
      <c r="H23" s="20">
        <v>82</v>
      </c>
      <c r="I23" s="19">
        <v>499.35</v>
      </c>
      <c r="J23" s="19">
        <v>10</v>
      </c>
      <c r="K23" s="19">
        <v>3</v>
      </c>
      <c r="L23" t="s">
        <v>16</v>
      </c>
      <c r="M23" t="s">
        <v>17</v>
      </c>
      <c r="N23">
        <v>10000050</v>
      </c>
      <c r="Q23" s="19">
        <v>4.82</v>
      </c>
      <c r="S23" s="19">
        <v>4.78</v>
      </c>
      <c r="V23">
        <f t="shared" si="0"/>
        <v>9.600000000000001</v>
      </c>
      <c r="W23">
        <f t="shared" si="1"/>
        <v>4.82</v>
      </c>
    </row>
    <row r="24" spans="1:23" ht="12.75">
      <c r="A24" s="19">
        <v>129</v>
      </c>
      <c r="B24" s="19">
        <v>801</v>
      </c>
      <c r="C24" s="19" t="s">
        <v>191</v>
      </c>
      <c r="D24" s="20">
        <v>1</v>
      </c>
      <c r="E24" s="19" t="s">
        <v>204</v>
      </c>
      <c r="F24" s="19">
        <v>6</v>
      </c>
      <c r="G24" s="20">
        <v>81</v>
      </c>
      <c r="H24" s="20">
        <v>85</v>
      </c>
      <c r="I24" s="19">
        <v>500.78</v>
      </c>
      <c r="J24" s="19">
        <v>20</v>
      </c>
      <c r="K24" s="19">
        <v>4</v>
      </c>
      <c r="L24" t="s">
        <v>16</v>
      </c>
      <c r="M24" t="s">
        <v>17</v>
      </c>
      <c r="N24">
        <v>10000051</v>
      </c>
      <c r="Q24" s="19">
        <v>9.84</v>
      </c>
      <c r="S24" s="19">
        <v>11.01</v>
      </c>
      <c r="V24">
        <f t="shared" si="0"/>
        <v>20.85</v>
      </c>
      <c r="W24">
        <f t="shared" si="1"/>
        <v>9.84</v>
      </c>
    </row>
    <row r="25" spans="1:23" ht="12.75">
      <c r="A25" s="19">
        <v>129</v>
      </c>
      <c r="B25" s="19">
        <v>801</v>
      </c>
      <c r="C25" s="19" t="s">
        <v>191</v>
      </c>
      <c r="D25" s="20">
        <v>2</v>
      </c>
      <c r="E25" s="19" t="s">
        <v>204</v>
      </c>
      <c r="F25" s="19">
        <v>3</v>
      </c>
      <c r="G25" s="20">
        <v>67</v>
      </c>
      <c r="H25" s="20">
        <v>71</v>
      </c>
      <c r="I25" s="19">
        <v>506.51</v>
      </c>
      <c r="J25" s="19">
        <v>20</v>
      </c>
      <c r="K25" s="19" t="s">
        <v>21</v>
      </c>
      <c r="L25" t="s">
        <v>16</v>
      </c>
      <c r="M25" t="s">
        <v>17</v>
      </c>
      <c r="N25">
        <v>10000054</v>
      </c>
      <c r="Q25" s="19">
        <v>6.4</v>
      </c>
      <c r="V25">
        <f t="shared" si="0"/>
        <v>6.4</v>
      </c>
      <c r="W25">
        <f t="shared" si="1"/>
        <v>6.4</v>
      </c>
    </row>
    <row r="26" spans="1:23" ht="12.75">
      <c r="A26" s="19">
        <v>129</v>
      </c>
      <c r="B26" s="19">
        <v>801</v>
      </c>
      <c r="C26" s="19" t="s">
        <v>191</v>
      </c>
      <c r="D26" s="20">
        <v>2</v>
      </c>
      <c r="E26" s="19" t="s">
        <v>204</v>
      </c>
      <c r="F26" s="19">
        <v>4</v>
      </c>
      <c r="G26" s="20">
        <v>60</v>
      </c>
      <c r="H26" s="20">
        <v>64</v>
      </c>
      <c r="I26" s="19">
        <v>507.7</v>
      </c>
      <c r="J26" s="19">
        <v>20</v>
      </c>
      <c r="K26" s="19" t="s">
        <v>22</v>
      </c>
      <c r="L26" t="s">
        <v>16</v>
      </c>
      <c r="M26" t="s">
        <v>17</v>
      </c>
      <c r="N26">
        <v>10000055</v>
      </c>
      <c r="Q26" s="19">
        <v>11.13</v>
      </c>
      <c r="S26" s="19">
        <v>12.31</v>
      </c>
      <c r="V26">
        <f t="shared" si="0"/>
        <v>23.44</v>
      </c>
      <c r="W26">
        <f t="shared" si="1"/>
        <v>11.13</v>
      </c>
    </row>
    <row r="27" spans="1:23" ht="12.75">
      <c r="A27" s="19">
        <v>129</v>
      </c>
      <c r="B27" s="19">
        <v>801</v>
      </c>
      <c r="C27" s="19" t="s">
        <v>191</v>
      </c>
      <c r="D27" s="20">
        <v>2</v>
      </c>
      <c r="E27" s="19" t="s">
        <v>204</v>
      </c>
      <c r="F27" s="19">
        <v>5</v>
      </c>
      <c r="G27" s="20">
        <v>24</v>
      </c>
      <c r="H27" s="20">
        <v>28</v>
      </c>
      <c r="I27" s="19">
        <v>508.73</v>
      </c>
      <c r="J27" s="19">
        <v>20</v>
      </c>
      <c r="K27" s="19">
        <v>1</v>
      </c>
      <c r="L27" t="s">
        <v>16</v>
      </c>
      <c r="M27" t="s">
        <v>17</v>
      </c>
      <c r="N27">
        <v>10000058</v>
      </c>
      <c r="Q27" s="19">
        <v>7.54</v>
      </c>
      <c r="S27" s="19">
        <v>7.91</v>
      </c>
      <c r="V27">
        <f t="shared" si="0"/>
        <v>15.45</v>
      </c>
      <c r="W27">
        <f t="shared" si="1"/>
        <v>7.54</v>
      </c>
    </row>
    <row r="28" spans="1:23" ht="12.75">
      <c r="A28" s="19">
        <v>129</v>
      </c>
      <c r="B28" s="19">
        <v>801</v>
      </c>
      <c r="C28" s="19" t="s">
        <v>191</v>
      </c>
      <c r="D28" s="20">
        <v>2</v>
      </c>
      <c r="E28" s="19" t="s">
        <v>204</v>
      </c>
      <c r="F28" s="19">
        <v>5</v>
      </c>
      <c r="G28" s="20">
        <v>47</v>
      </c>
      <c r="H28" s="20">
        <v>52</v>
      </c>
      <c r="I28" s="19">
        <v>508.96</v>
      </c>
      <c r="J28" s="19">
        <v>25</v>
      </c>
      <c r="K28" s="19">
        <v>1</v>
      </c>
      <c r="L28" t="s">
        <v>16</v>
      </c>
      <c r="M28" t="s">
        <v>17</v>
      </c>
      <c r="N28">
        <v>10000057</v>
      </c>
      <c r="Q28" s="19">
        <v>8.26</v>
      </c>
      <c r="R28" s="19">
        <v>6.28</v>
      </c>
      <c r="S28" s="19">
        <v>8.24</v>
      </c>
      <c r="V28">
        <f t="shared" si="0"/>
        <v>22.78</v>
      </c>
      <c r="W28">
        <f t="shared" si="1"/>
        <v>14.54</v>
      </c>
    </row>
    <row r="29" spans="1:23" ht="12.75">
      <c r="A29" s="19">
        <v>129</v>
      </c>
      <c r="B29" s="19">
        <v>801</v>
      </c>
      <c r="C29" s="19" t="s">
        <v>191</v>
      </c>
      <c r="D29" s="20">
        <v>4</v>
      </c>
      <c r="E29" s="19" t="s">
        <v>204</v>
      </c>
      <c r="F29" s="19">
        <v>1</v>
      </c>
      <c r="G29" s="20">
        <v>72</v>
      </c>
      <c r="H29" s="20">
        <v>77</v>
      </c>
      <c r="I29" s="19">
        <v>522.42</v>
      </c>
      <c r="J29" s="19">
        <v>20</v>
      </c>
      <c r="K29" s="19" t="s">
        <v>23</v>
      </c>
      <c r="L29" t="s">
        <v>16</v>
      </c>
      <c r="M29" t="s">
        <v>17</v>
      </c>
      <c r="N29">
        <v>10000064</v>
      </c>
      <c r="Q29" s="19">
        <v>9.09</v>
      </c>
      <c r="S29" s="19">
        <v>10.1</v>
      </c>
      <c r="V29">
        <f t="shared" si="0"/>
        <v>19.189999999999998</v>
      </c>
      <c r="W29">
        <f t="shared" si="1"/>
        <v>9.09</v>
      </c>
    </row>
    <row r="30" spans="1:23" ht="12.75">
      <c r="A30" s="19">
        <v>129</v>
      </c>
      <c r="B30" s="19">
        <v>801</v>
      </c>
      <c r="C30" s="19" t="s">
        <v>191</v>
      </c>
      <c r="D30" s="20">
        <v>4</v>
      </c>
      <c r="E30" s="19" t="s">
        <v>204</v>
      </c>
      <c r="F30" s="19">
        <v>1</v>
      </c>
      <c r="G30" s="20">
        <v>86</v>
      </c>
      <c r="H30" s="20">
        <v>89</v>
      </c>
      <c r="I30" s="19">
        <v>522.56</v>
      </c>
      <c r="J30" s="19">
        <v>15</v>
      </c>
      <c r="K30" s="19" t="s">
        <v>24</v>
      </c>
      <c r="L30" t="s">
        <v>16</v>
      </c>
      <c r="M30" t="s">
        <v>17</v>
      </c>
      <c r="N30">
        <v>10000065</v>
      </c>
      <c r="Q30" s="19">
        <v>4.2</v>
      </c>
      <c r="S30" s="19">
        <v>4.55</v>
      </c>
      <c r="V30">
        <f t="shared" si="0"/>
        <v>8.75</v>
      </c>
      <c r="W30">
        <f t="shared" si="1"/>
        <v>4.2</v>
      </c>
    </row>
    <row r="31" spans="1:23" ht="12.75">
      <c r="A31" s="19">
        <v>129</v>
      </c>
      <c r="B31" s="19">
        <v>801</v>
      </c>
      <c r="C31" s="19" t="s">
        <v>191</v>
      </c>
      <c r="D31" s="20">
        <v>5</v>
      </c>
      <c r="E31" s="19" t="s">
        <v>204</v>
      </c>
      <c r="F31" s="19">
        <v>1</v>
      </c>
      <c r="G31" s="20">
        <v>20</v>
      </c>
      <c r="H31" s="20">
        <v>25</v>
      </c>
      <c r="I31" s="19">
        <v>531.4</v>
      </c>
      <c r="J31" s="19">
        <v>20</v>
      </c>
      <c r="K31" s="19" t="s">
        <v>378</v>
      </c>
      <c r="L31" t="s">
        <v>16</v>
      </c>
      <c r="M31" t="s">
        <v>17</v>
      </c>
      <c r="N31">
        <v>10000074</v>
      </c>
      <c r="Q31" s="19">
        <v>9.07</v>
      </c>
      <c r="S31" s="19">
        <v>16.96</v>
      </c>
      <c r="T31" s="19">
        <v>8.27</v>
      </c>
      <c r="V31">
        <f t="shared" si="0"/>
        <v>34.3</v>
      </c>
      <c r="W31">
        <f t="shared" si="1"/>
        <v>9.07</v>
      </c>
    </row>
    <row r="32" spans="1:23" ht="12.75">
      <c r="A32" s="19">
        <v>129</v>
      </c>
      <c r="B32" s="19">
        <v>801</v>
      </c>
      <c r="C32" s="19" t="s">
        <v>191</v>
      </c>
      <c r="D32" s="20">
        <v>5</v>
      </c>
      <c r="E32" s="19" t="s">
        <v>204</v>
      </c>
      <c r="F32" s="19">
        <v>1</v>
      </c>
      <c r="G32" s="20">
        <v>95</v>
      </c>
      <c r="H32" s="20">
        <v>98</v>
      </c>
      <c r="I32" s="19">
        <v>532.15</v>
      </c>
      <c r="J32" s="19">
        <v>15</v>
      </c>
      <c r="K32" s="19" t="s">
        <v>379</v>
      </c>
      <c r="L32" t="s">
        <v>16</v>
      </c>
      <c r="M32" t="s">
        <v>17</v>
      </c>
      <c r="N32">
        <v>20000002</v>
      </c>
      <c r="Q32" s="19">
        <v>6.98</v>
      </c>
      <c r="S32" s="19">
        <v>5.97</v>
      </c>
      <c r="V32">
        <f t="shared" si="0"/>
        <v>12.95</v>
      </c>
      <c r="W32">
        <f t="shared" si="1"/>
        <v>6.98</v>
      </c>
    </row>
    <row r="33" spans="1:23" ht="12.75">
      <c r="A33" s="19">
        <v>129</v>
      </c>
      <c r="B33" s="19">
        <v>801</v>
      </c>
      <c r="C33" s="19" t="s">
        <v>191</v>
      </c>
      <c r="D33" s="20">
        <v>5</v>
      </c>
      <c r="E33" s="19" t="s">
        <v>204</v>
      </c>
      <c r="F33" s="19">
        <v>2</v>
      </c>
      <c r="G33" s="20">
        <v>50</v>
      </c>
      <c r="H33" s="20">
        <v>54</v>
      </c>
      <c r="I33" s="19">
        <v>532.96</v>
      </c>
      <c r="J33" s="19">
        <v>20</v>
      </c>
      <c r="K33" s="19" t="s">
        <v>21</v>
      </c>
      <c r="L33" t="s">
        <v>16</v>
      </c>
      <c r="M33" t="s">
        <v>17</v>
      </c>
      <c r="N33">
        <v>20000004</v>
      </c>
      <c r="Q33" s="19">
        <v>9.01</v>
      </c>
      <c r="S33" s="19">
        <v>8.43</v>
      </c>
      <c r="V33">
        <f t="shared" si="0"/>
        <v>17.439999999999998</v>
      </c>
      <c r="W33">
        <f t="shared" si="1"/>
        <v>9.01</v>
      </c>
    </row>
    <row r="34" spans="1:23" ht="12.75">
      <c r="A34" s="19">
        <v>129</v>
      </c>
      <c r="B34" s="19">
        <v>801</v>
      </c>
      <c r="C34" s="19" t="s">
        <v>191</v>
      </c>
      <c r="D34" s="20">
        <v>5</v>
      </c>
      <c r="E34" s="19" t="s">
        <v>204</v>
      </c>
      <c r="F34" s="19">
        <v>3</v>
      </c>
      <c r="G34" s="20">
        <v>53</v>
      </c>
      <c r="H34" s="20">
        <v>56</v>
      </c>
      <c r="I34" s="19">
        <v>534.3</v>
      </c>
      <c r="J34" s="19">
        <v>15</v>
      </c>
      <c r="K34" s="19" t="s">
        <v>380</v>
      </c>
      <c r="L34" t="s">
        <v>16</v>
      </c>
      <c r="M34" t="s">
        <v>17</v>
      </c>
      <c r="N34">
        <v>20000006</v>
      </c>
      <c r="Q34" s="19">
        <v>13.12</v>
      </c>
      <c r="V34">
        <f t="shared" si="0"/>
        <v>13.12</v>
      </c>
      <c r="W34">
        <f t="shared" si="1"/>
        <v>13.12</v>
      </c>
    </row>
    <row r="35" spans="1:23" ht="12.75">
      <c r="A35" s="19">
        <v>129</v>
      </c>
      <c r="B35" s="19">
        <v>801</v>
      </c>
      <c r="C35" s="19" t="s">
        <v>191</v>
      </c>
      <c r="D35" s="20">
        <v>5</v>
      </c>
      <c r="E35" s="19" t="s">
        <v>204</v>
      </c>
      <c r="F35" s="19">
        <v>3</v>
      </c>
      <c r="G35" s="20">
        <v>78</v>
      </c>
      <c r="H35" s="20">
        <v>82</v>
      </c>
      <c r="I35" s="19">
        <v>534.55</v>
      </c>
      <c r="J35" s="19">
        <v>15</v>
      </c>
      <c r="K35" s="19">
        <v>3</v>
      </c>
      <c r="L35" t="s">
        <v>16</v>
      </c>
      <c r="M35" t="s">
        <v>17</v>
      </c>
      <c r="N35">
        <v>20000007</v>
      </c>
      <c r="Q35" s="19">
        <v>6.83</v>
      </c>
      <c r="R35" s="19">
        <v>6.54</v>
      </c>
      <c r="S35" s="19">
        <v>6.64</v>
      </c>
      <c r="V35">
        <f t="shared" si="0"/>
        <v>20.01</v>
      </c>
      <c r="W35">
        <f t="shared" si="1"/>
        <v>13.370000000000001</v>
      </c>
    </row>
    <row r="36" spans="1:23" ht="12.75">
      <c r="A36" s="19">
        <v>129</v>
      </c>
      <c r="B36" s="19">
        <v>801</v>
      </c>
      <c r="C36" s="19" t="s">
        <v>191</v>
      </c>
      <c r="D36" s="20">
        <v>5</v>
      </c>
      <c r="E36" s="19" t="s">
        <v>204</v>
      </c>
      <c r="F36" s="19">
        <v>4</v>
      </c>
      <c r="G36" s="20">
        <v>21</v>
      </c>
      <c r="H36" s="20">
        <v>23</v>
      </c>
      <c r="I36" s="19">
        <v>535.48</v>
      </c>
      <c r="J36" s="19">
        <v>10</v>
      </c>
      <c r="K36" s="19" t="s">
        <v>21</v>
      </c>
      <c r="L36" t="s">
        <v>16</v>
      </c>
      <c r="M36" t="s">
        <v>17</v>
      </c>
      <c r="N36">
        <v>20000013</v>
      </c>
      <c r="Q36" s="19">
        <v>6.32</v>
      </c>
      <c r="S36" s="19">
        <v>7.27</v>
      </c>
      <c r="V36">
        <f t="shared" si="0"/>
        <v>13.59</v>
      </c>
      <c r="W36">
        <f t="shared" si="1"/>
        <v>6.32</v>
      </c>
    </row>
    <row r="37" spans="1:23" ht="12.75">
      <c r="A37" s="19">
        <v>129</v>
      </c>
      <c r="B37" s="19">
        <v>801</v>
      </c>
      <c r="C37" s="19" t="s">
        <v>191</v>
      </c>
      <c r="D37" s="20">
        <v>5</v>
      </c>
      <c r="E37" s="19" t="s">
        <v>204</v>
      </c>
      <c r="F37" s="19">
        <v>5</v>
      </c>
      <c r="G37" s="20">
        <v>93</v>
      </c>
      <c r="H37" s="20">
        <v>96</v>
      </c>
      <c r="I37" s="19">
        <v>537.62</v>
      </c>
      <c r="J37" s="19">
        <v>15</v>
      </c>
      <c r="K37" s="19">
        <v>5</v>
      </c>
      <c r="L37" t="s">
        <v>16</v>
      </c>
      <c r="M37" t="s">
        <v>17</v>
      </c>
      <c r="N37">
        <v>20000022</v>
      </c>
      <c r="Q37" s="19">
        <v>10.5</v>
      </c>
      <c r="S37" s="19">
        <v>7.36</v>
      </c>
      <c r="V37">
        <f t="shared" si="0"/>
        <v>17.86</v>
      </c>
      <c r="W37">
        <f t="shared" si="1"/>
        <v>10.5</v>
      </c>
    </row>
    <row r="38" spans="1:23" ht="12.75">
      <c r="A38" s="19">
        <v>129</v>
      </c>
      <c r="B38" s="19">
        <v>801</v>
      </c>
      <c r="C38" s="19" t="s">
        <v>191</v>
      </c>
      <c r="D38" s="20">
        <v>5</v>
      </c>
      <c r="E38" s="19" t="s">
        <v>204</v>
      </c>
      <c r="F38" s="19">
        <v>5</v>
      </c>
      <c r="G38" s="20">
        <v>113</v>
      </c>
      <c r="H38" s="20">
        <v>116</v>
      </c>
      <c r="I38" s="19">
        <v>537.82</v>
      </c>
      <c r="J38" s="19">
        <v>15</v>
      </c>
      <c r="K38" s="19" t="s">
        <v>381</v>
      </c>
      <c r="L38" t="s">
        <v>16</v>
      </c>
      <c r="M38" t="s">
        <v>17</v>
      </c>
      <c r="N38">
        <v>20000024</v>
      </c>
      <c r="Q38" s="19">
        <v>9.96</v>
      </c>
      <c r="S38" s="19">
        <v>9.1</v>
      </c>
      <c r="V38">
        <f t="shared" si="0"/>
        <v>19.060000000000002</v>
      </c>
      <c r="W38">
        <f t="shared" si="1"/>
        <v>9.96</v>
      </c>
    </row>
    <row r="39" spans="1:23" ht="12.75">
      <c r="A39" s="19">
        <v>129</v>
      </c>
      <c r="B39" s="19">
        <v>801</v>
      </c>
      <c r="C39" s="19" t="s">
        <v>191</v>
      </c>
      <c r="D39" s="20">
        <v>6</v>
      </c>
      <c r="E39" s="19" t="s">
        <v>204</v>
      </c>
      <c r="F39" s="19">
        <v>2</v>
      </c>
      <c r="G39" s="20">
        <v>64</v>
      </c>
      <c r="H39" s="20">
        <v>68</v>
      </c>
      <c r="I39" s="19">
        <v>542.43</v>
      </c>
      <c r="J39" s="19">
        <v>20</v>
      </c>
      <c r="K39" s="19" t="s">
        <v>382</v>
      </c>
      <c r="L39" t="s">
        <v>16</v>
      </c>
      <c r="M39" t="s">
        <v>17</v>
      </c>
      <c r="N39">
        <v>20000036</v>
      </c>
      <c r="Q39" s="19">
        <v>16.07</v>
      </c>
      <c r="S39" s="19">
        <v>14.02</v>
      </c>
      <c r="V39">
        <f t="shared" si="0"/>
        <v>30.09</v>
      </c>
      <c r="W39">
        <f t="shared" si="1"/>
        <v>16.07</v>
      </c>
    </row>
    <row r="40" spans="1:23" ht="12.75">
      <c r="A40" s="19">
        <v>129</v>
      </c>
      <c r="B40" s="19">
        <v>801</v>
      </c>
      <c r="C40" s="19" t="s">
        <v>191</v>
      </c>
      <c r="D40" s="20">
        <v>6</v>
      </c>
      <c r="E40" s="19" t="s">
        <v>204</v>
      </c>
      <c r="F40" s="19">
        <v>3</v>
      </c>
      <c r="G40" s="20">
        <v>15</v>
      </c>
      <c r="H40" s="20">
        <v>17</v>
      </c>
      <c r="I40" s="19">
        <v>543.44</v>
      </c>
      <c r="J40" s="19">
        <v>5</v>
      </c>
      <c r="K40" s="19">
        <v>2</v>
      </c>
      <c r="L40" t="s">
        <v>16</v>
      </c>
      <c r="M40" t="s">
        <v>17</v>
      </c>
      <c r="N40">
        <v>20000038</v>
      </c>
      <c r="Q40" s="19">
        <v>5.33</v>
      </c>
      <c r="S40" s="19">
        <v>4.71</v>
      </c>
      <c r="V40">
        <f t="shared" si="0"/>
        <v>10.04</v>
      </c>
      <c r="W40">
        <f t="shared" si="1"/>
        <v>5.33</v>
      </c>
    </row>
    <row r="41" spans="1:23" ht="12.75">
      <c r="A41" s="19">
        <v>129</v>
      </c>
      <c r="B41" s="19">
        <v>801</v>
      </c>
      <c r="C41" s="19" t="s">
        <v>191</v>
      </c>
      <c r="D41" s="20">
        <v>6</v>
      </c>
      <c r="E41" s="19" t="s">
        <v>204</v>
      </c>
      <c r="F41" s="19">
        <v>3</v>
      </c>
      <c r="G41" s="20">
        <v>42</v>
      </c>
      <c r="H41" s="20">
        <v>45</v>
      </c>
      <c r="I41" s="19">
        <v>543.71</v>
      </c>
      <c r="J41" s="19">
        <v>15</v>
      </c>
      <c r="K41" s="19">
        <v>5</v>
      </c>
      <c r="L41" t="s">
        <v>16</v>
      </c>
      <c r="M41" t="s">
        <v>17</v>
      </c>
      <c r="N41">
        <v>20000042</v>
      </c>
      <c r="Q41" s="19">
        <v>8.97</v>
      </c>
      <c r="V41">
        <f t="shared" si="0"/>
        <v>8.97</v>
      </c>
      <c r="W41">
        <f t="shared" si="1"/>
        <v>8.97</v>
      </c>
    </row>
    <row r="42" spans="1:23" ht="12.75">
      <c r="A42" s="19">
        <v>129</v>
      </c>
      <c r="B42" s="19">
        <v>801</v>
      </c>
      <c r="C42" s="19" t="s">
        <v>191</v>
      </c>
      <c r="D42" s="20">
        <v>7</v>
      </c>
      <c r="E42" s="19" t="s">
        <v>204</v>
      </c>
      <c r="F42" s="19">
        <v>1</v>
      </c>
      <c r="G42" s="20">
        <v>126</v>
      </c>
      <c r="H42" s="20">
        <v>128</v>
      </c>
      <c r="I42" s="19">
        <v>551.36</v>
      </c>
      <c r="J42" s="19">
        <v>10</v>
      </c>
      <c r="K42" s="19" t="s">
        <v>23</v>
      </c>
      <c r="L42" t="s">
        <v>16</v>
      </c>
      <c r="M42" t="s">
        <v>17</v>
      </c>
      <c r="N42">
        <v>20000035</v>
      </c>
      <c r="Q42" s="19">
        <v>11.61</v>
      </c>
      <c r="V42">
        <f t="shared" si="0"/>
        <v>11.61</v>
      </c>
      <c r="W42">
        <f t="shared" si="1"/>
        <v>11.61</v>
      </c>
    </row>
    <row r="43" spans="1:23" ht="12.75">
      <c r="A43" s="19">
        <v>129</v>
      </c>
      <c r="B43" s="19">
        <v>801</v>
      </c>
      <c r="C43" s="19" t="s">
        <v>191</v>
      </c>
      <c r="D43" s="20">
        <v>7</v>
      </c>
      <c r="E43" s="19" t="s">
        <v>204</v>
      </c>
      <c r="F43" s="19">
        <v>3</v>
      </c>
      <c r="G43" s="20">
        <v>43</v>
      </c>
      <c r="H43" s="20">
        <v>48</v>
      </c>
      <c r="I43" s="19">
        <v>553.41</v>
      </c>
      <c r="J43" s="19">
        <v>25</v>
      </c>
      <c r="K43" s="19" t="s">
        <v>22</v>
      </c>
      <c r="L43" t="s">
        <v>16</v>
      </c>
      <c r="M43" t="s">
        <v>17</v>
      </c>
      <c r="N43">
        <v>20000030</v>
      </c>
      <c r="Q43" s="19">
        <v>5.96</v>
      </c>
      <c r="V43">
        <f t="shared" si="0"/>
        <v>5.96</v>
      </c>
      <c r="W43">
        <f t="shared" si="1"/>
        <v>5.96</v>
      </c>
    </row>
    <row r="44" spans="1:23" ht="12.75">
      <c r="A44" s="19">
        <v>129</v>
      </c>
      <c r="B44" s="19">
        <v>801</v>
      </c>
      <c r="C44" s="19" t="s">
        <v>191</v>
      </c>
      <c r="D44" s="20">
        <v>7</v>
      </c>
      <c r="E44" s="19" t="s">
        <v>204</v>
      </c>
      <c r="F44" s="19">
        <v>4</v>
      </c>
      <c r="G44" s="20">
        <v>17</v>
      </c>
      <c r="H44" s="20">
        <v>24</v>
      </c>
      <c r="I44" s="19">
        <v>554.6</v>
      </c>
      <c r="J44" s="19">
        <v>35</v>
      </c>
      <c r="K44" s="19">
        <v>2</v>
      </c>
      <c r="L44" t="s">
        <v>16</v>
      </c>
      <c r="M44" t="s">
        <v>17</v>
      </c>
      <c r="N44">
        <v>20000027</v>
      </c>
      <c r="Q44" s="19">
        <v>11.66</v>
      </c>
      <c r="S44" s="19">
        <v>13.27</v>
      </c>
      <c r="V44">
        <f t="shared" si="0"/>
        <v>24.93</v>
      </c>
      <c r="W44">
        <f t="shared" si="1"/>
        <v>11.66</v>
      </c>
    </row>
    <row r="45" spans="1:23" ht="12.75">
      <c r="A45" s="19">
        <v>129</v>
      </c>
      <c r="B45" s="19">
        <v>801</v>
      </c>
      <c r="C45" s="19" t="s">
        <v>191</v>
      </c>
      <c r="D45" s="20">
        <v>7</v>
      </c>
      <c r="E45" s="19" t="s">
        <v>204</v>
      </c>
      <c r="F45" s="19">
        <v>4</v>
      </c>
      <c r="G45" s="20">
        <v>121</v>
      </c>
      <c r="H45" s="20">
        <v>126</v>
      </c>
      <c r="I45" s="19">
        <v>555.64</v>
      </c>
      <c r="J45" s="19">
        <v>25</v>
      </c>
      <c r="K45" s="19">
        <v>8</v>
      </c>
      <c r="L45" t="s">
        <v>16</v>
      </c>
      <c r="M45" t="s">
        <v>17</v>
      </c>
      <c r="N45">
        <v>20000028</v>
      </c>
      <c r="Q45" s="19">
        <v>7.39</v>
      </c>
      <c r="S45" s="19">
        <v>8.22</v>
      </c>
      <c r="V45">
        <f t="shared" si="0"/>
        <v>15.61</v>
      </c>
      <c r="W45">
        <f t="shared" si="1"/>
        <v>7.39</v>
      </c>
    </row>
    <row r="46" spans="1:23" ht="12.75">
      <c r="A46" s="19">
        <v>129</v>
      </c>
      <c r="B46" s="19">
        <v>801</v>
      </c>
      <c r="C46" s="19" t="s">
        <v>191</v>
      </c>
      <c r="D46" s="20">
        <v>8</v>
      </c>
      <c r="E46" s="19" t="s">
        <v>204</v>
      </c>
      <c r="F46" s="19">
        <v>1</v>
      </c>
      <c r="G46" s="20">
        <v>80</v>
      </c>
      <c r="H46" s="20">
        <v>84</v>
      </c>
      <c r="I46" s="19">
        <v>560.3</v>
      </c>
      <c r="J46" s="19">
        <v>20</v>
      </c>
      <c r="K46" s="19">
        <v>7</v>
      </c>
      <c r="L46" t="s">
        <v>16</v>
      </c>
      <c r="M46" t="s">
        <v>17</v>
      </c>
      <c r="N46">
        <v>20000052</v>
      </c>
      <c r="Q46" s="19">
        <v>16.15</v>
      </c>
      <c r="V46">
        <f t="shared" si="0"/>
        <v>16.15</v>
      </c>
      <c r="W46">
        <f t="shared" si="1"/>
        <v>16.15</v>
      </c>
    </row>
    <row r="47" spans="1:23" ht="12.75">
      <c r="A47" s="19">
        <v>129</v>
      </c>
      <c r="B47" s="19">
        <v>801</v>
      </c>
      <c r="C47" s="19" t="s">
        <v>191</v>
      </c>
      <c r="D47" s="20">
        <v>9</v>
      </c>
      <c r="E47" s="19" t="s">
        <v>204</v>
      </c>
      <c r="F47" s="19">
        <v>3</v>
      </c>
      <c r="G47" s="20">
        <v>41</v>
      </c>
      <c r="H47" s="20">
        <v>45</v>
      </c>
      <c r="I47" s="19">
        <v>566.35</v>
      </c>
      <c r="J47" s="19">
        <v>25</v>
      </c>
      <c r="K47" s="19" t="s">
        <v>383</v>
      </c>
      <c r="L47" t="s">
        <v>16</v>
      </c>
      <c r="M47" t="s">
        <v>17</v>
      </c>
      <c r="N47">
        <v>20000055</v>
      </c>
      <c r="Q47" s="19">
        <v>10.6</v>
      </c>
      <c r="S47" s="19">
        <v>10.03</v>
      </c>
      <c r="V47">
        <f t="shared" si="0"/>
        <v>20.63</v>
      </c>
      <c r="W47">
        <f t="shared" si="1"/>
        <v>10.6</v>
      </c>
    </row>
    <row r="48" spans="1:23" ht="12.75">
      <c r="A48" s="19">
        <v>129</v>
      </c>
      <c r="B48" s="19">
        <v>801</v>
      </c>
      <c r="C48" s="19" t="s">
        <v>191</v>
      </c>
      <c r="D48" s="20">
        <v>9</v>
      </c>
      <c r="E48" s="19" t="s">
        <v>204</v>
      </c>
      <c r="F48" s="19">
        <v>4</v>
      </c>
      <c r="G48" s="20">
        <v>1</v>
      </c>
      <c r="H48" s="20">
        <v>4</v>
      </c>
      <c r="I48" s="19">
        <v>567.22</v>
      </c>
      <c r="J48" s="19">
        <v>20</v>
      </c>
      <c r="K48" s="19" t="s">
        <v>22</v>
      </c>
      <c r="L48" t="s">
        <v>16</v>
      </c>
      <c r="M48" t="s">
        <v>17</v>
      </c>
      <c r="N48">
        <v>20000056</v>
      </c>
      <c r="Q48" s="19">
        <v>15.27</v>
      </c>
      <c r="V48">
        <f t="shared" si="0"/>
        <v>15.27</v>
      </c>
      <c r="W48">
        <f t="shared" si="1"/>
        <v>15.27</v>
      </c>
    </row>
    <row r="49" spans="1:23" ht="12.75">
      <c r="A49" s="19">
        <v>129</v>
      </c>
      <c r="B49" s="19">
        <v>801</v>
      </c>
      <c r="C49" s="19" t="s">
        <v>191</v>
      </c>
      <c r="D49" s="20">
        <v>10</v>
      </c>
      <c r="E49" s="19" t="s">
        <v>204</v>
      </c>
      <c r="F49" s="19">
        <v>2</v>
      </c>
      <c r="G49" s="20">
        <v>72</v>
      </c>
      <c r="H49" s="20">
        <v>77</v>
      </c>
      <c r="I49" s="19">
        <v>571.22</v>
      </c>
      <c r="J49" s="19">
        <v>25</v>
      </c>
      <c r="K49" s="19" t="s">
        <v>384</v>
      </c>
      <c r="L49" t="s">
        <v>16</v>
      </c>
      <c r="M49" t="s">
        <v>17</v>
      </c>
      <c r="N49">
        <v>20000060</v>
      </c>
      <c r="Q49" s="19">
        <v>9.97</v>
      </c>
      <c r="S49" s="19">
        <v>10.37</v>
      </c>
      <c r="V49">
        <f t="shared" si="0"/>
        <v>20.34</v>
      </c>
      <c r="W49">
        <f t="shared" si="1"/>
        <v>9.97</v>
      </c>
    </row>
    <row r="50" spans="1:23" ht="12.75">
      <c r="A50" s="19">
        <v>129</v>
      </c>
      <c r="B50" s="19">
        <v>801</v>
      </c>
      <c r="C50" s="19" t="s">
        <v>191</v>
      </c>
      <c r="D50" s="20">
        <v>10</v>
      </c>
      <c r="E50" s="19" t="s">
        <v>204</v>
      </c>
      <c r="F50" s="19">
        <v>4</v>
      </c>
      <c r="G50" s="20">
        <v>108</v>
      </c>
      <c r="H50" s="20">
        <v>110</v>
      </c>
      <c r="I50" s="19">
        <v>574.5</v>
      </c>
      <c r="J50" s="19">
        <v>5</v>
      </c>
      <c r="K50" s="19" t="s">
        <v>385</v>
      </c>
      <c r="L50" t="s">
        <v>16</v>
      </c>
      <c r="M50" t="s">
        <v>17</v>
      </c>
      <c r="N50">
        <v>20000064</v>
      </c>
      <c r="V50">
        <v>0</v>
      </c>
      <c r="W50">
        <f t="shared" si="1"/>
        <v>0</v>
      </c>
    </row>
    <row r="51" spans="1:23" ht="12.75">
      <c r="A51" s="19">
        <v>129</v>
      </c>
      <c r="B51" s="19">
        <v>801</v>
      </c>
      <c r="C51" s="19" t="s">
        <v>191</v>
      </c>
      <c r="D51" s="20">
        <v>10</v>
      </c>
      <c r="E51" s="19" t="s">
        <v>204</v>
      </c>
      <c r="F51" s="19">
        <v>6</v>
      </c>
      <c r="G51" s="20">
        <v>71</v>
      </c>
      <c r="H51" s="20">
        <v>78</v>
      </c>
      <c r="I51" s="19">
        <v>576.87</v>
      </c>
      <c r="J51" s="19">
        <v>20</v>
      </c>
      <c r="K51" s="19">
        <v>2</v>
      </c>
      <c r="L51" t="s">
        <v>16</v>
      </c>
      <c r="M51" t="s">
        <v>17</v>
      </c>
      <c r="N51">
        <v>20000068</v>
      </c>
      <c r="Q51" s="19">
        <v>11.18</v>
      </c>
      <c r="S51" s="19">
        <v>9.09</v>
      </c>
      <c r="V51">
        <f t="shared" si="0"/>
        <v>20.27</v>
      </c>
      <c r="W51">
        <f t="shared" si="1"/>
        <v>11.18</v>
      </c>
    </row>
    <row r="52" spans="1:23" ht="12.75">
      <c r="A52" s="19">
        <v>129</v>
      </c>
      <c r="B52" s="19">
        <v>801</v>
      </c>
      <c r="C52" s="19" t="s">
        <v>191</v>
      </c>
      <c r="D52" s="20">
        <v>11</v>
      </c>
      <c r="E52" s="19" t="s">
        <v>204</v>
      </c>
      <c r="F52" s="19">
        <v>1</v>
      </c>
      <c r="G52" s="20">
        <v>17</v>
      </c>
      <c r="H52" s="20">
        <v>21</v>
      </c>
      <c r="I52" s="19">
        <v>578.07</v>
      </c>
      <c r="J52" s="19">
        <v>20</v>
      </c>
      <c r="K52" s="19" t="s">
        <v>386</v>
      </c>
      <c r="L52" t="s">
        <v>16</v>
      </c>
      <c r="M52" t="s">
        <v>17</v>
      </c>
      <c r="N52">
        <v>20000070</v>
      </c>
      <c r="Q52" s="19">
        <v>7.22</v>
      </c>
      <c r="S52" s="19">
        <v>7.77</v>
      </c>
      <c r="V52">
        <f t="shared" si="0"/>
        <v>14.989999999999998</v>
      </c>
      <c r="W52">
        <f t="shared" si="1"/>
        <v>7.22</v>
      </c>
    </row>
    <row r="53" spans="1:23" ht="12.75">
      <c r="A53" s="19">
        <v>129</v>
      </c>
      <c r="B53" s="19">
        <v>801</v>
      </c>
      <c r="C53" s="19" t="s">
        <v>191</v>
      </c>
      <c r="D53" s="20">
        <v>11</v>
      </c>
      <c r="E53" s="19" t="s">
        <v>204</v>
      </c>
      <c r="F53" s="19">
        <v>1</v>
      </c>
      <c r="G53" s="20">
        <v>87</v>
      </c>
      <c r="H53" s="20">
        <v>91</v>
      </c>
      <c r="I53" s="19">
        <v>578.77</v>
      </c>
      <c r="J53" s="19">
        <v>20</v>
      </c>
      <c r="K53" s="19" t="s">
        <v>387</v>
      </c>
      <c r="L53" t="s">
        <v>16</v>
      </c>
      <c r="M53" t="s">
        <v>17</v>
      </c>
      <c r="N53">
        <v>20000071</v>
      </c>
      <c r="Q53" s="19">
        <v>9.29</v>
      </c>
      <c r="S53" s="19">
        <v>9.97</v>
      </c>
      <c r="V53">
        <f t="shared" si="0"/>
        <v>19.259999999999998</v>
      </c>
      <c r="W53">
        <f t="shared" si="1"/>
        <v>9.29</v>
      </c>
    </row>
    <row r="54" spans="1:23" ht="12.75">
      <c r="A54" s="19">
        <v>129</v>
      </c>
      <c r="B54" s="19">
        <v>801</v>
      </c>
      <c r="C54" s="19" t="s">
        <v>191</v>
      </c>
      <c r="D54" s="20">
        <v>11</v>
      </c>
      <c r="E54" s="19" t="s">
        <v>204</v>
      </c>
      <c r="F54" s="19">
        <v>2</v>
      </c>
      <c r="G54" s="20">
        <v>145</v>
      </c>
      <c r="H54" s="20">
        <v>148</v>
      </c>
      <c r="I54" s="19">
        <v>580.75</v>
      </c>
      <c r="J54" s="19">
        <v>15</v>
      </c>
      <c r="K54" s="19" t="s">
        <v>24</v>
      </c>
      <c r="L54" t="s">
        <v>16</v>
      </c>
      <c r="M54" t="s">
        <v>17</v>
      </c>
      <c r="N54">
        <v>20000076</v>
      </c>
      <c r="Q54" s="19">
        <v>6.55</v>
      </c>
      <c r="S54" s="19">
        <v>8.01</v>
      </c>
      <c r="V54">
        <f t="shared" si="0"/>
        <v>14.559999999999999</v>
      </c>
      <c r="W54">
        <f t="shared" si="1"/>
        <v>6.55</v>
      </c>
    </row>
    <row r="55" spans="1:23" ht="12.75">
      <c r="A55" s="19">
        <v>129</v>
      </c>
      <c r="B55" s="19">
        <v>801</v>
      </c>
      <c r="C55" s="19" t="s">
        <v>191</v>
      </c>
      <c r="D55" s="20">
        <v>11</v>
      </c>
      <c r="E55" s="19" t="s">
        <v>204</v>
      </c>
      <c r="F55" s="19">
        <v>3</v>
      </c>
      <c r="G55" s="20">
        <v>113</v>
      </c>
      <c r="H55" s="20">
        <v>117</v>
      </c>
      <c r="I55" s="19">
        <v>581.93</v>
      </c>
      <c r="J55" s="19">
        <v>20</v>
      </c>
      <c r="K55" s="19">
        <v>5</v>
      </c>
      <c r="L55" t="s">
        <v>16</v>
      </c>
      <c r="M55" t="s">
        <v>17</v>
      </c>
      <c r="N55">
        <v>20000078</v>
      </c>
      <c r="Q55" s="19">
        <v>6.67</v>
      </c>
      <c r="S55" s="19">
        <v>6.75</v>
      </c>
      <c r="V55">
        <f t="shared" si="0"/>
        <v>13.42</v>
      </c>
      <c r="W55">
        <f t="shared" si="1"/>
        <v>6.67</v>
      </c>
    </row>
    <row r="56" spans="1:23" ht="12.75">
      <c r="A56" s="19">
        <v>129</v>
      </c>
      <c r="B56" s="19">
        <v>801</v>
      </c>
      <c r="C56" s="19" t="s">
        <v>191</v>
      </c>
      <c r="D56" s="20">
        <v>12</v>
      </c>
      <c r="E56" s="19" t="s">
        <v>204</v>
      </c>
      <c r="F56" s="19">
        <v>1</v>
      </c>
      <c r="G56" s="20">
        <v>10</v>
      </c>
      <c r="H56" s="20">
        <v>16</v>
      </c>
      <c r="I56" s="19">
        <v>587.4</v>
      </c>
      <c r="J56" s="19">
        <v>12</v>
      </c>
      <c r="K56" s="19">
        <v>3</v>
      </c>
      <c r="L56" t="s">
        <v>16</v>
      </c>
      <c r="M56" t="s">
        <v>17</v>
      </c>
      <c r="N56">
        <v>20000079</v>
      </c>
      <c r="Q56" s="19">
        <v>7.4</v>
      </c>
      <c r="S56" s="19">
        <v>7.26</v>
      </c>
      <c r="V56">
        <f t="shared" si="0"/>
        <v>14.66</v>
      </c>
      <c r="W56">
        <f t="shared" si="1"/>
        <v>7.4</v>
      </c>
    </row>
    <row r="57" spans="1:23" ht="12.75">
      <c r="A57" s="19">
        <v>129</v>
      </c>
      <c r="B57" s="19">
        <v>801</v>
      </c>
      <c r="C57" s="19" t="s">
        <v>191</v>
      </c>
      <c r="D57" s="20">
        <v>12</v>
      </c>
      <c r="E57" s="19" t="s">
        <v>204</v>
      </c>
      <c r="F57" s="19">
        <v>1</v>
      </c>
      <c r="G57" s="20">
        <v>29</v>
      </c>
      <c r="H57" s="20">
        <v>33</v>
      </c>
      <c r="I57" s="19">
        <v>587.59</v>
      </c>
      <c r="J57" s="19">
        <v>10</v>
      </c>
      <c r="K57" s="19">
        <v>6</v>
      </c>
      <c r="L57" t="s">
        <v>16</v>
      </c>
      <c r="M57" t="s">
        <v>17</v>
      </c>
      <c r="N57">
        <v>20000081</v>
      </c>
      <c r="Q57" s="19">
        <v>7.46</v>
      </c>
      <c r="V57">
        <f t="shared" si="0"/>
        <v>7.46</v>
      </c>
      <c r="W57">
        <f t="shared" si="1"/>
        <v>7.46</v>
      </c>
    </row>
    <row r="58" spans="1:23" ht="12.75">
      <c r="A58" s="19">
        <v>129</v>
      </c>
      <c r="B58" s="19">
        <v>801</v>
      </c>
      <c r="C58" s="19" t="s">
        <v>191</v>
      </c>
      <c r="D58" s="20">
        <v>12</v>
      </c>
      <c r="E58" s="19" t="s">
        <v>204</v>
      </c>
      <c r="F58" s="19">
        <v>1</v>
      </c>
      <c r="G58" s="20">
        <v>46</v>
      </c>
      <c r="H58" s="20">
        <v>53</v>
      </c>
      <c r="I58" s="19">
        <v>587.76</v>
      </c>
      <c r="J58" s="19">
        <v>20</v>
      </c>
      <c r="K58" s="19">
        <v>9</v>
      </c>
      <c r="L58" t="s">
        <v>16</v>
      </c>
      <c r="M58" t="s">
        <v>17</v>
      </c>
      <c r="N58">
        <v>20000082</v>
      </c>
      <c r="Q58" s="19">
        <v>10.7</v>
      </c>
      <c r="V58">
        <f t="shared" si="0"/>
        <v>10.7</v>
      </c>
      <c r="W58">
        <f t="shared" si="1"/>
        <v>10.7</v>
      </c>
    </row>
    <row r="59" spans="1:23" ht="12.75">
      <c r="A59" s="19">
        <v>129</v>
      </c>
      <c r="B59" s="19">
        <v>801</v>
      </c>
      <c r="C59" s="19" t="s">
        <v>191</v>
      </c>
      <c r="D59" s="20">
        <v>12</v>
      </c>
      <c r="E59" s="19" t="s">
        <v>204</v>
      </c>
      <c r="F59" s="19">
        <v>2</v>
      </c>
      <c r="G59" s="20">
        <v>111</v>
      </c>
      <c r="H59" s="20">
        <v>113</v>
      </c>
      <c r="I59" s="19">
        <v>589.91</v>
      </c>
      <c r="J59" s="19">
        <v>10</v>
      </c>
      <c r="K59" s="19">
        <v>9</v>
      </c>
      <c r="L59" t="s">
        <v>16</v>
      </c>
      <c r="M59" t="s">
        <v>17</v>
      </c>
      <c r="N59">
        <v>20000092</v>
      </c>
      <c r="Q59" s="19">
        <v>4.39</v>
      </c>
      <c r="S59" s="19">
        <v>4.01</v>
      </c>
      <c r="V59">
        <f t="shared" si="0"/>
        <v>8.399999999999999</v>
      </c>
      <c r="W59">
        <f t="shared" si="1"/>
        <v>4.39</v>
      </c>
    </row>
    <row r="60" spans="1:23" ht="12.75">
      <c r="A60" s="19">
        <v>129</v>
      </c>
      <c r="B60" s="19">
        <v>801</v>
      </c>
      <c r="C60" s="19" t="s">
        <v>191</v>
      </c>
      <c r="D60" s="20">
        <v>12</v>
      </c>
      <c r="E60" s="19" t="s">
        <v>204</v>
      </c>
      <c r="F60" s="19">
        <v>2</v>
      </c>
      <c r="G60" s="20">
        <v>113</v>
      </c>
      <c r="H60" s="20">
        <v>117</v>
      </c>
      <c r="I60" s="19">
        <v>589.93</v>
      </c>
      <c r="J60" s="19">
        <v>20</v>
      </c>
      <c r="K60" s="19" t="s">
        <v>388</v>
      </c>
      <c r="L60" t="s">
        <v>16</v>
      </c>
      <c r="M60" t="s">
        <v>17</v>
      </c>
      <c r="N60">
        <v>20000093</v>
      </c>
      <c r="Q60" s="19">
        <v>7.75</v>
      </c>
      <c r="S60" s="19">
        <v>10.51</v>
      </c>
      <c r="V60">
        <f t="shared" si="0"/>
        <v>18.259999999999998</v>
      </c>
      <c r="W60">
        <f t="shared" si="1"/>
        <v>7.75</v>
      </c>
    </row>
    <row r="61" spans="1:23" ht="12.75">
      <c r="A61" s="19">
        <v>185</v>
      </c>
      <c r="B61" s="19">
        <v>801</v>
      </c>
      <c r="C61" s="19" t="s">
        <v>191</v>
      </c>
      <c r="D61" s="20">
        <v>14</v>
      </c>
      <c r="E61" s="19" t="s">
        <v>204</v>
      </c>
      <c r="F61" s="19">
        <v>1</v>
      </c>
      <c r="G61" s="20">
        <v>86</v>
      </c>
      <c r="H61" s="20">
        <v>88</v>
      </c>
      <c r="I61" s="19">
        <v>604.86</v>
      </c>
      <c r="J61" s="19">
        <v>10</v>
      </c>
      <c r="K61" s="19">
        <v>2</v>
      </c>
      <c r="L61" t="s">
        <v>16</v>
      </c>
      <c r="M61" t="s">
        <v>17</v>
      </c>
      <c r="N61">
        <v>1324749</v>
      </c>
      <c r="Q61" s="19">
        <v>5.92</v>
      </c>
      <c r="S61" s="19">
        <v>7.09</v>
      </c>
      <c r="V61">
        <f t="shared" si="0"/>
        <v>13.01</v>
      </c>
      <c r="W61">
        <f t="shared" si="1"/>
        <v>5.92</v>
      </c>
    </row>
    <row r="62" spans="1:23" ht="12.75">
      <c r="A62" s="19">
        <v>185</v>
      </c>
      <c r="B62" s="19">
        <v>801</v>
      </c>
      <c r="C62" s="19" t="s">
        <v>191</v>
      </c>
      <c r="D62" s="20">
        <v>14</v>
      </c>
      <c r="E62" s="19" t="s">
        <v>204</v>
      </c>
      <c r="F62" s="19">
        <v>2</v>
      </c>
      <c r="G62" s="20">
        <v>55</v>
      </c>
      <c r="H62" s="20">
        <v>59</v>
      </c>
      <c r="I62" s="19">
        <v>605.86</v>
      </c>
      <c r="J62" s="19">
        <v>20</v>
      </c>
      <c r="K62" s="19">
        <v>1</v>
      </c>
      <c r="L62" t="s">
        <v>16</v>
      </c>
      <c r="M62" t="s">
        <v>17</v>
      </c>
      <c r="N62">
        <v>1324742</v>
      </c>
      <c r="Q62" s="19">
        <v>12.16</v>
      </c>
      <c r="V62">
        <f t="shared" si="0"/>
        <v>12.16</v>
      </c>
      <c r="W62">
        <f t="shared" si="1"/>
        <v>12.16</v>
      </c>
    </row>
    <row r="63" spans="1:23" ht="12.75">
      <c r="A63" s="19">
        <v>185</v>
      </c>
      <c r="B63" s="19">
        <v>801</v>
      </c>
      <c r="C63" s="19" t="s">
        <v>191</v>
      </c>
      <c r="D63" s="20">
        <v>14</v>
      </c>
      <c r="E63" s="19" t="s">
        <v>204</v>
      </c>
      <c r="F63" s="19">
        <v>2</v>
      </c>
      <c r="G63" s="20">
        <v>117</v>
      </c>
      <c r="H63" s="20">
        <v>120</v>
      </c>
      <c r="I63" s="19">
        <v>606.48</v>
      </c>
      <c r="J63" s="19">
        <v>15</v>
      </c>
      <c r="K63" s="19" t="s">
        <v>375</v>
      </c>
      <c r="L63" t="s">
        <v>16</v>
      </c>
      <c r="M63" t="s">
        <v>17</v>
      </c>
      <c r="N63">
        <v>1324745</v>
      </c>
      <c r="Q63" s="19">
        <v>6.8</v>
      </c>
      <c r="S63" s="19">
        <v>7.23</v>
      </c>
      <c r="V63">
        <f t="shared" si="0"/>
        <v>14.030000000000001</v>
      </c>
      <c r="W63">
        <f t="shared" si="1"/>
        <v>6.8</v>
      </c>
    </row>
    <row r="64" spans="1:23" ht="12.75">
      <c r="A64" s="19">
        <v>185</v>
      </c>
      <c r="B64" s="19">
        <v>801</v>
      </c>
      <c r="C64" s="19" t="s">
        <v>191</v>
      </c>
      <c r="D64" s="20">
        <v>15</v>
      </c>
      <c r="E64" s="19" t="s">
        <v>204</v>
      </c>
      <c r="F64" s="19">
        <v>1</v>
      </c>
      <c r="G64" s="20">
        <v>19</v>
      </c>
      <c r="H64" s="20">
        <v>23</v>
      </c>
      <c r="I64" s="19">
        <v>613.89</v>
      </c>
      <c r="J64" s="19">
        <v>5</v>
      </c>
      <c r="K64" s="19" t="s">
        <v>375</v>
      </c>
      <c r="L64" t="s">
        <v>16</v>
      </c>
      <c r="M64" t="s">
        <v>17</v>
      </c>
      <c r="N64">
        <v>1324724</v>
      </c>
      <c r="Q64" s="19">
        <v>12.73</v>
      </c>
      <c r="V64">
        <f t="shared" si="0"/>
        <v>12.73</v>
      </c>
      <c r="W64">
        <f t="shared" si="1"/>
        <v>12.73</v>
      </c>
    </row>
    <row r="65" spans="1:23" ht="12.75">
      <c r="A65" s="19">
        <v>185</v>
      </c>
      <c r="B65" s="19">
        <v>801</v>
      </c>
      <c r="C65" s="19" t="s">
        <v>191</v>
      </c>
      <c r="D65" s="20">
        <v>15</v>
      </c>
      <c r="E65" s="19" t="s">
        <v>204</v>
      </c>
      <c r="F65" s="19">
        <v>1</v>
      </c>
      <c r="G65" s="20">
        <v>57</v>
      </c>
      <c r="H65" s="20">
        <v>61</v>
      </c>
      <c r="I65" s="19">
        <v>614.27</v>
      </c>
      <c r="J65" s="19">
        <v>20</v>
      </c>
      <c r="K65" s="19">
        <v>10</v>
      </c>
      <c r="L65" t="s">
        <v>16</v>
      </c>
      <c r="M65" t="s">
        <v>17</v>
      </c>
      <c r="N65">
        <v>1324728</v>
      </c>
      <c r="Q65" s="19">
        <v>10.76</v>
      </c>
      <c r="V65">
        <f t="shared" si="0"/>
        <v>10.76</v>
      </c>
      <c r="W65">
        <f t="shared" si="1"/>
        <v>10.76</v>
      </c>
    </row>
    <row r="66" spans="1:23" ht="12.75">
      <c r="A66" s="19">
        <v>185</v>
      </c>
      <c r="B66" s="19">
        <v>801</v>
      </c>
      <c r="C66" s="19" t="s">
        <v>191</v>
      </c>
      <c r="D66" s="20">
        <v>15</v>
      </c>
      <c r="E66" s="19" t="s">
        <v>204</v>
      </c>
      <c r="F66" s="19">
        <v>2</v>
      </c>
      <c r="G66" s="20">
        <v>117</v>
      </c>
      <c r="H66" s="20">
        <v>120</v>
      </c>
      <c r="I66" s="19">
        <v>616.19</v>
      </c>
      <c r="J66" s="19">
        <v>15</v>
      </c>
      <c r="K66" s="19" t="s">
        <v>381</v>
      </c>
      <c r="L66" t="s">
        <v>16</v>
      </c>
      <c r="M66" t="s">
        <v>17</v>
      </c>
      <c r="N66">
        <v>1324720</v>
      </c>
      <c r="Q66" s="19">
        <v>15.43</v>
      </c>
      <c r="V66">
        <f t="shared" si="0"/>
        <v>15.43</v>
      </c>
      <c r="W66">
        <f t="shared" si="1"/>
        <v>15.43</v>
      </c>
    </row>
    <row r="67" spans="1:23" ht="12.75">
      <c r="A67" s="19">
        <v>185</v>
      </c>
      <c r="B67" s="19">
        <v>801</v>
      </c>
      <c r="C67" s="19" t="s">
        <v>191</v>
      </c>
      <c r="D67" s="20">
        <v>15</v>
      </c>
      <c r="E67" s="19" t="s">
        <v>204</v>
      </c>
      <c r="F67" s="19">
        <v>5</v>
      </c>
      <c r="G67" s="20">
        <v>31</v>
      </c>
      <c r="H67" s="20">
        <v>33</v>
      </c>
      <c r="I67" s="19">
        <v>619.34</v>
      </c>
      <c r="J67" s="19">
        <v>10</v>
      </c>
      <c r="K67" s="19">
        <v>1</v>
      </c>
      <c r="L67" t="s">
        <v>16</v>
      </c>
      <c r="M67" t="s">
        <v>17</v>
      </c>
      <c r="N67">
        <v>1324790</v>
      </c>
      <c r="Q67" s="19">
        <v>8.81</v>
      </c>
      <c r="V67">
        <f t="shared" si="0"/>
        <v>8.81</v>
      </c>
      <c r="W67">
        <f t="shared" si="1"/>
        <v>8.81</v>
      </c>
    </row>
    <row r="68" spans="1:23" ht="12.75">
      <c r="A68" s="19">
        <v>185</v>
      </c>
      <c r="B68" s="19">
        <v>801</v>
      </c>
      <c r="C68" s="19" t="s">
        <v>191</v>
      </c>
      <c r="D68" s="20">
        <v>15</v>
      </c>
      <c r="E68" s="19" t="s">
        <v>204</v>
      </c>
      <c r="F68" s="19">
        <v>5</v>
      </c>
      <c r="G68" s="20">
        <v>66</v>
      </c>
      <c r="H68" s="20">
        <v>67</v>
      </c>
      <c r="I68" s="19">
        <v>619.69</v>
      </c>
      <c r="J68" s="19">
        <v>5</v>
      </c>
      <c r="K68" s="19">
        <v>1</v>
      </c>
      <c r="L68" t="s">
        <v>16</v>
      </c>
      <c r="M68" t="s">
        <v>17</v>
      </c>
      <c r="N68">
        <v>1324419</v>
      </c>
      <c r="Q68" s="19">
        <v>7.65</v>
      </c>
      <c r="V68">
        <f t="shared" si="0"/>
        <v>7.65</v>
      </c>
      <c r="W68">
        <f t="shared" si="1"/>
        <v>7.65</v>
      </c>
    </row>
    <row r="69" spans="1:23" ht="12.75">
      <c r="A69" s="19">
        <v>185</v>
      </c>
      <c r="B69" s="19">
        <v>801</v>
      </c>
      <c r="C69" s="19" t="s">
        <v>191</v>
      </c>
      <c r="D69" s="20">
        <v>15</v>
      </c>
      <c r="E69" s="19" t="s">
        <v>204</v>
      </c>
      <c r="F69" s="19">
        <v>5</v>
      </c>
      <c r="G69" s="20">
        <v>66</v>
      </c>
      <c r="H69" s="20">
        <v>67</v>
      </c>
      <c r="I69" s="19">
        <v>619.69</v>
      </c>
      <c r="J69" s="19">
        <v>5</v>
      </c>
      <c r="K69" s="19">
        <v>1</v>
      </c>
      <c r="L69" t="s">
        <v>16</v>
      </c>
      <c r="M69" t="s">
        <v>17</v>
      </c>
      <c r="N69">
        <v>1324792</v>
      </c>
      <c r="Q69" s="19">
        <v>10.76</v>
      </c>
      <c r="V69">
        <f aca="true" t="shared" si="2" ref="V69:V121">SUM(Q69:U69)</f>
        <v>10.76</v>
      </c>
      <c r="W69">
        <f aca="true" t="shared" si="3" ref="W69:W121">Q69+R69</f>
        <v>10.76</v>
      </c>
    </row>
    <row r="70" spans="1:23" ht="12.75">
      <c r="A70" s="19">
        <v>185</v>
      </c>
      <c r="B70" s="19">
        <v>801</v>
      </c>
      <c r="C70" s="19" t="s">
        <v>191</v>
      </c>
      <c r="D70" s="20">
        <v>15</v>
      </c>
      <c r="E70" s="19" t="s">
        <v>204</v>
      </c>
      <c r="F70" s="19">
        <v>7</v>
      </c>
      <c r="G70" s="20">
        <v>31</v>
      </c>
      <c r="H70" s="20">
        <v>34</v>
      </c>
      <c r="I70" s="19">
        <v>621.69</v>
      </c>
      <c r="J70" s="19">
        <v>5</v>
      </c>
      <c r="K70" s="19" t="s">
        <v>22</v>
      </c>
      <c r="L70" t="s">
        <v>16</v>
      </c>
      <c r="M70" t="s">
        <v>17</v>
      </c>
      <c r="N70">
        <v>1324776</v>
      </c>
      <c r="Q70" s="19">
        <v>7.4</v>
      </c>
      <c r="V70">
        <f t="shared" si="2"/>
        <v>7.4</v>
      </c>
      <c r="W70">
        <f t="shared" si="3"/>
        <v>7.4</v>
      </c>
    </row>
    <row r="71" spans="1:23" ht="12.75">
      <c r="A71" s="19">
        <v>185</v>
      </c>
      <c r="B71" s="19">
        <v>801</v>
      </c>
      <c r="C71" s="19" t="s">
        <v>191</v>
      </c>
      <c r="D71" s="20">
        <v>15</v>
      </c>
      <c r="E71" s="19" t="s">
        <v>204</v>
      </c>
      <c r="F71" s="19">
        <v>7</v>
      </c>
      <c r="G71" s="20">
        <v>96</v>
      </c>
      <c r="H71" s="20">
        <v>99</v>
      </c>
      <c r="I71" s="19">
        <v>622.34</v>
      </c>
      <c r="J71" s="19">
        <v>15</v>
      </c>
      <c r="K71" s="19" t="s">
        <v>386</v>
      </c>
      <c r="L71" t="s">
        <v>16</v>
      </c>
      <c r="M71" t="s">
        <v>17</v>
      </c>
      <c r="N71">
        <v>1324783</v>
      </c>
      <c r="Q71" s="19">
        <v>6.5</v>
      </c>
      <c r="V71">
        <f t="shared" si="2"/>
        <v>6.5</v>
      </c>
      <c r="W71">
        <f t="shared" si="3"/>
        <v>6.5</v>
      </c>
    </row>
    <row r="72" spans="1:23" ht="12.75">
      <c r="A72" s="19">
        <v>185</v>
      </c>
      <c r="B72" s="19">
        <v>801</v>
      </c>
      <c r="C72" s="19" t="s">
        <v>191</v>
      </c>
      <c r="D72" s="20">
        <v>16</v>
      </c>
      <c r="E72" s="19" t="s">
        <v>204</v>
      </c>
      <c r="F72" s="19">
        <v>2</v>
      </c>
      <c r="G72" s="20">
        <v>27</v>
      </c>
      <c r="H72" s="20">
        <v>31</v>
      </c>
      <c r="I72" s="19">
        <v>625.01</v>
      </c>
      <c r="J72" s="19">
        <v>20</v>
      </c>
      <c r="K72" s="19" t="s">
        <v>22</v>
      </c>
      <c r="L72" t="s">
        <v>16</v>
      </c>
      <c r="M72" t="s">
        <v>17</v>
      </c>
      <c r="N72">
        <v>1324766</v>
      </c>
      <c r="Q72" s="19">
        <v>9.33</v>
      </c>
      <c r="V72">
        <f t="shared" si="2"/>
        <v>9.33</v>
      </c>
      <c r="W72">
        <f t="shared" si="3"/>
        <v>9.33</v>
      </c>
    </row>
    <row r="73" spans="1:23" ht="12.75">
      <c r="A73" s="19">
        <v>185</v>
      </c>
      <c r="B73" s="19">
        <v>801</v>
      </c>
      <c r="C73" s="19" t="s">
        <v>191</v>
      </c>
      <c r="D73" s="20">
        <v>16</v>
      </c>
      <c r="E73" s="19" t="s">
        <v>204</v>
      </c>
      <c r="F73" s="19">
        <v>2</v>
      </c>
      <c r="G73" s="20">
        <v>82</v>
      </c>
      <c r="H73" s="20">
        <v>86</v>
      </c>
      <c r="I73" s="19">
        <v>625.56</v>
      </c>
      <c r="J73" s="19">
        <v>20</v>
      </c>
      <c r="K73" s="19" t="s">
        <v>383</v>
      </c>
      <c r="L73" t="s">
        <v>16</v>
      </c>
      <c r="M73" t="s">
        <v>17</v>
      </c>
      <c r="N73">
        <v>1324769</v>
      </c>
      <c r="Q73" s="19">
        <v>10.84</v>
      </c>
      <c r="V73">
        <f t="shared" si="2"/>
        <v>10.84</v>
      </c>
      <c r="W73">
        <f t="shared" si="3"/>
        <v>10.84</v>
      </c>
    </row>
    <row r="74" spans="1:23" ht="12.75">
      <c r="A74" s="19">
        <v>185</v>
      </c>
      <c r="B74" s="19">
        <v>801</v>
      </c>
      <c r="C74" s="19" t="s">
        <v>191</v>
      </c>
      <c r="D74" s="20">
        <v>16</v>
      </c>
      <c r="E74" s="19" t="s">
        <v>204</v>
      </c>
      <c r="F74" s="19">
        <v>3</v>
      </c>
      <c r="G74" s="20">
        <v>21</v>
      </c>
      <c r="H74" s="20">
        <v>25</v>
      </c>
      <c r="I74" s="19">
        <v>626.23</v>
      </c>
      <c r="J74" s="19">
        <v>20</v>
      </c>
      <c r="K74" s="19">
        <v>2</v>
      </c>
      <c r="L74" t="s">
        <v>16</v>
      </c>
      <c r="M74" t="s">
        <v>17</v>
      </c>
      <c r="N74">
        <v>1324753</v>
      </c>
      <c r="Q74" s="19">
        <v>6.63</v>
      </c>
      <c r="V74">
        <f t="shared" si="2"/>
        <v>6.63</v>
      </c>
      <c r="W74">
        <f t="shared" si="3"/>
        <v>6.63</v>
      </c>
    </row>
    <row r="75" spans="1:23" ht="12.75">
      <c r="A75" s="19">
        <v>185</v>
      </c>
      <c r="B75" s="19">
        <v>801</v>
      </c>
      <c r="C75" s="19" t="s">
        <v>191</v>
      </c>
      <c r="D75" s="20">
        <v>16</v>
      </c>
      <c r="E75" s="19" t="s">
        <v>204</v>
      </c>
      <c r="F75" s="19">
        <v>5</v>
      </c>
      <c r="G75" s="20">
        <v>62</v>
      </c>
      <c r="H75" s="20">
        <v>65</v>
      </c>
      <c r="I75" s="19">
        <v>629.51</v>
      </c>
      <c r="J75" s="19">
        <v>15</v>
      </c>
      <c r="K75" s="19" t="s">
        <v>389</v>
      </c>
      <c r="L75" t="s">
        <v>16</v>
      </c>
      <c r="M75" t="s">
        <v>17</v>
      </c>
      <c r="N75">
        <v>20000113</v>
      </c>
      <c r="Q75" s="19">
        <v>7.1</v>
      </c>
      <c r="V75">
        <f t="shared" si="2"/>
        <v>7.1</v>
      </c>
      <c r="W75">
        <f t="shared" si="3"/>
        <v>7.1</v>
      </c>
    </row>
    <row r="76" spans="1:23" ht="12.75">
      <c r="A76" s="19">
        <v>185</v>
      </c>
      <c r="B76" s="19">
        <v>801</v>
      </c>
      <c r="C76" s="19" t="s">
        <v>191</v>
      </c>
      <c r="D76" s="20">
        <v>17</v>
      </c>
      <c r="E76" s="19" t="s">
        <v>204</v>
      </c>
      <c r="F76" s="19">
        <v>4</v>
      </c>
      <c r="G76" s="20">
        <v>15</v>
      </c>
      <c r="H76" s="20">
        <v>18</v>
      </c>
      <c r="I76" s="19">
        <v>637.37</v>
      </c>
      <c r="J76" s="19">
        <v>15</v>
      </c>
      <c r="K76" s="19">
        <v>3</v>
      </c>
      <c r="L76" t="s">
        <v>16</v>
      </c>
      <c r="M76" t="s">
        <v>17</v>
      </c>
      <c r="N76">
        <v>20000127</v>
      </c>
      <c r="Q76" s="19">
        <v>10.11</v>
      </c>
      <c r="V76">
        <f t="shared" si="2"/>
        <v>10.11</v>
      </c>
      <c r="W76">
        <f t="shared" si="3"/>
        <v>10.11</v>
      </c>
    </row>
    <row r="77" spans="1:23" ht="12.75">
      <c r="A77" s="19">
        <v>185</v>
      </c>
      <c r="B77" s="19">
        <v>801</v>
      </c>
      <c r="C77" s="19" t="s">
        <v>191</v>
      </c>
      <c r="D77" s="20">
        <v>17</v>
      </c>
      <c r="E77" s="19" t="s">
        <v>204</v>
      </c>
      <c r="F77" s="19">
        <v>4</v>
      </c>
      <c r="G77" s="20">
        <v>79</v>
      </c>
      <c r="H77" s="20">
        <v>82</v>
      </c>
      <c r="I77" s="19">
        <v>638.01</v>
      </c>
      <c r="J77" s="19">
        <v>15</v>
      </c>
      <c r="K77" s="19" t="s">
        <v>390</v>
      </c>
      <c r="L77" t="s">
        <v>16</v>
      </c>
      <c r="M77" t="s">
        <v>17</v>
      </c>
      <c r="N77">
        <v>20000132</v>
      </c>
      <c r="Q77" s="19">
        <v>6.14</v>
      </c>
      <c r="S77" s="19">
        <v>6.3</v>
      </c>
      <c r="V77">
        <f t="shared" si="2"/>
        <v>12.44</v>
      </c>
      <c r="W77">
        <f t="shared" si="3"/>
        <v>6.14</v>
      </c>
    </row>
    <row r="78" spans="1:23" ht="12.75">
      <c r="A78" s="19">
        <v>185</v>
      </c>
      <c r="B78" s="19">
        <v>801</v>
      </c>
      <c r="C78" s="19" t="s">
        <v>191</v>
      </c>
      <c r="D78" s="20">
        <v>18</v>
      </c>
      <c r="E78" s="19" t="s">
        <v>204</v>
      </c>
      <c r="F78" s="19">
        <v>1</v>
      </c>
      <c r="G78" s="20">
        <v>64</v>
      </c>
      <c r="H78" s="20">
        <v>69</v>
      </c>
      <c r="I78" s="19">
        <v>642.84</v>
      </c>
      <c r="J78" s="19">
        <v>25</v>
      </c>
      <c r="K78" s="19">
        <v>10</v>
      </c>
      <c r="L78" t="s">
        <v>16</v>
      </c>
      <c r="M78" t="s">
        <v>17</v>
      </c>
      <c r="N78">
        <v>20000133</v>
      </c>
      <c r="Q78" s="19">
        <v>14.93</v>
      </c>
      <c r="V78">
        <f t="shared" si="2"/>
        <v>14.93</v>
      </c>
      <c r="W78">
        <f t="shared" si="3"/>
        <v>14.93</v>
      </c>
    </row>
    <row r="79" spans="1:23" ht="12.75">
      <c r="A79" s="19">
        <v>185</v>
      </c>
      <c r="B79" s="19">
        <v>801</v>
      </c>
      <c r="C79" s="19" t="s">
        <v>191</v>
      </c>
      <c r="D79" s="20">
        <v>19</v>
      </c>
      <c r="E79" s="19" t="s">
        <v>204</v>
      </c>
      <c r="F79" s="19">
        <v>2</v>
      </c>
      <c r="G79" s="20">
        <v>24</v>
      </c>
      <c r="H79" s="20">
        <v>27</v>
      </c>
      <c r="I79" s="19">
        <v>653.43</v>
      </c>
      <c r="J79" s="19">
        <v>15</v>
      </c>
      <c r="K79" s="19">
        <v>4</v>
      </c>
      <c r="L79" t="s">
        <v>16</v>
      </c>
      <c r="M79" t="s">
        <v>17</v>
      </c>
      <c r="N79">
        <v>1325336</v>
      </c>
      <c r="Q79" s="19">
        <v>17.1</v>
      </c>
      <c r="S79" s="19">
        <v>10.95</v>
      </c>
      <c r="T79" s="19">
        <v>7.41</v>
      </c>
      <c r="V79">
        <f t="shared" si="2"/>
        <v>35.46</v>
      </c>
      <c r="W79">
        <f t="shared" si="3"/>
        <v>17.1</v>
      </c>
    </row>
    <row r="80" spans="1:23" ht="12.75">
      <c r="A80" s="19">
        <v>185</v>
      </c>
      <c r="B80" s="19">
        <v>801</v>
      </c>
      <c r="C80" s="19" t="s">
        <v>191</v>
      </c>
      <c r="D80" s="20">
        <v>21</v>
      </c>
      <c r="E80" s="19" t="s">
        <v>204</v>
      </c>
      <c r="F80" s="19">
        <v>2</v>
      </c>
      <c r="G80" s="20">
        <v>69</v>
      </c>
      <c r="H80" s="20">
        <v>71</v>
      </c>
      <c r="I80" s="19">
        <v>672.12</v>
      </c>
      <c r="J80" s="19">
        <v>10</v>
      </c>
      <c r="K80" s="19">
        <v>6</v>
      </c>
      <c r="L80" t="s">
        <v>16</v>
      </c>
      <c r="M80" t="s">
        <v>17</v>
      </c>
      <c r="N80">
        <v>1325305</v>
      </c>
      <c r="Q80" s="19">
        <v>10.1</v>
      </c>
      <c r="V80">
        <f t="shared" si="2"/>
        <v>10.1</v>
      </c>
      <c r="W80">
        <f t="shared" si="3"/>
        <v>10.1</v>
      </c>
    </row>
    <row r="81" spans="1:23" ht="12.75">
      <c r="A81" s="19">
        <v>185</v>
      </c>
      <c r="B81" s="19">
        <v>801</v>
      </c>
      <c r="C81" s="19" t="s">
        <v>191</v>
      </c>
      <c r="D81" s="20">
        <v>21</v>
      </c>
      <c r="E81" s="19" t="s">
        <v>204</v>
      </c>
      <c r="F81" s="19">
        <v>2</v>
      </c>
      <c r="G81" s="20">
        <v>86</v>
      </c>
      <c r="H81" s="20">
        <v>89</v>
      </c>
      <c r="I81" s="19">
        <v>672.29</v>
      </c>
      <c r="J81" s="19">
        <v>15</v>
      </c>
      <c r="K81" s="19">
        <v>6</v>
      </c>
      <c r="L81" t="s">
        <v>16</v>
      </c>
      <c r="M81" t="s">
        <v>17</v>
      </c>
      <c r="N81">
        <v>1325308</v>
      </c>
      <c r="Q81" s="19">
        <v>18.9</v>
      </c>
      <c r="V81">
        <f t="shared" si="2"/>
        <v>18.9</v>
      </c>
      <c r="W81">
        <f t="shared" si="3"/>
        <v>18.9</v>
      </c>
    </row>
    <row r="82" spans="1:23" ht="12.75">
      <c r="A82" s="19">
        <v>185</v>
      </c>
      <c r="B82" s="19">
        <v>801</v>
      </c>
      <c r="C82" s="19" t="s">
        <v>191</v>
      </c>
      <c r="D82" s="20">
        <v>21</v>
      </c>
      <c r="E82" s="19" t="s">
        <v>204</v>
      </c>
      <c r="F82" s="19">
        <v>2</v>
      </c>
      <c r="G82" s="20">
        <v>115</v>
      </c>
      <c r="H82" s="20">
        <v>117</v>
      </c>
      <c r="I82" s="19">
        <v>672.58</v>
      </c>
      <c r="J82" s="19">
        <v>10</v>
      </c>
      <c r="K82" s="19">
        <v>6</v>
      </c>
      <c r="L82" t="s">
        <v>16</v>
      </c>
      <c r="M82" t="s">
        <v>17</v>
      </c>
      <c r="N82">
        <v>1325309</v>
      </c>
      <c r="Q82" s="19">
        <v>10.3</v>
      </c>
      <c r="V82">
        <f t="shared" si="2"/>
        <v>10.3</v>
      </c>
      <c r="W82">
        <f t="shared" si="3"/>
        <v>10.3</v>
      </c>
    </row>
    <row r="83" spans="1:23" ht="12.75">
      <c r="A83" s="19">
        <v>185</v>
      </c>
      <c r="B83" s="19">
        <v>801</v>
      </c>
      <c r="C83" s="19" t="s">
        <v>191</v>
      </c>
      <c r="D83" s="20">
        <v>22</v>
      </c>
      <c r="E83" s="19" t="s">
        <v>204</v>
      </c>
      <c r="F83" s="19">
        <v>3</v>
      </c>
      <c r="G83" s="20">
        <v>7</v>
      </c>
      <c r="H83" s="20">
        <v>14</v>
      </c>
      <c r="I83" s="19">
        <v>676.41</v>
      </c>
      <c r="J83" s="19">
        <v>15</v>
      </c>
      <c r="K83" s="19">
        <v>2</v>
      </c>
      <c r="L83" t="s">
        <v>16</v>
      </c>
      <c r="M83" t="s">
        <v>17</v>
      </c>
      <c r="N83">
        <v>1325317</v>
      </c>
      <c r="Q83" s="19">
        <v>11.1</v>
      </c>
      <c r="S83" s="19">
        <v>16</v>
      </c>
      <c r="V83">
        <f t="shared" si="2"/>
        <v>27.1</v>
      </c>
      <c r="W83">
        <f t="shared" si="3"/>
        <v>11.1</v>
      </c>
    </row>
    <row r="84" spans="1:23" ht="12.75">
      <c r="A84" s="19">
        <v>185</v>
      </c>
      <c r="B84" s="19">
        <v>801</v>
      </c>
      <c r="C84" s="19" t="s">
        <v>191</v>
      </c>
      <c r="D84" s="20">
        <v>23</v>
      </c>
      <c r="E84" s="19" t="s">
        <v>204</v>
      </c>
      <c r="F84" s="19">
        <v>3</v>
      </c>
      <c r="G84" s="20">
        <v>80</v>
      </c>
      <c r="H84" s="20">
        <v>84</v>
      </c>
      <c r="I84" s="19">
        <v>685.38</v>
      </c>
      <c r="J84" s="19">
        <v>20</v>
      </c>
      <c r="K84" s="19">
        <v>6</v>
      </c>
      <c r="L84" t="s">
        <v>16</v>
      </c>
      <c r="M84" t="s">
        <v>17</v>
      </c>
      <c r="N84">
        <v>1325246</v>
      </c>
      <c r="Q84" s="19">
        <v>11.78</v>
      </c>
      <c r="S84" s="19">
        <v>13.1</v>
      </c>
      <c r="V84">
        <f t="shared" si="2"/>
        <v>24.88</v>
      </c>
      <c r="W84">
        <f t="shared" si="3"/>
        <v>11.78</v>
      </c>
    </row>
    <row r="85" spans="1:23" ht="12.75">
      <c r="A85" s="19">
        <v>185</v>
      </c>
      <c r="B85" s="19">
        <v>801</v>
      </c>
      <c r="C85" s="19" t="s">
        <v>191</v>
      </c>
      <c r="D85" s="20">
        <v>24</v>
      </c>
      <c r="E85" s="19" t="s">
        <v>204</v>
      </c>
      <c r="F85" s="19">
        <v>1</v>
      </c>
      <c r="G85" s="20">
        <v>46</v>
      </c>
      <c r="H85" s="20">
        <v>49</v>
      </c>
      <c r="I85" s="19">
        <v>691.76</v>
      </c>
      <c r="J85" s="19">
        <v>15</v>
      </c>
      <c r="K85" s="19">
        <v>6</v>
      </c>
      <c r="L85" t="s">
        <v>16</v>
      </c>
      <c r="M85" t="s">
        <v>17</v>
      </c>
      <c r="N85">
        <v>1325236</v>
      </c>
      <c r="Q85" s="19">
        <v>13.16</v>
      </c>
      <c r="S85" s="19">
        <v>13.5</v>
      </c>
      <c r="V85">
        <f t="shared" si="2"/>
        <v>26.66</v>
      </c>
      <c r="W85">
        <f t="shared" si="3"/>
        <v>13.16</v>
      </c>
    </row>
    <row r="86" spans="1:23" ht="12.75">
      <c r="A86" s="19">
        <v>185</v>
      </c>
      <c r="B86" s="19">
        <v>801</v>
      </c>
      <c r="C86" s="19" t="s">
        <v>191</v>
      </c>
      <c r="D86" s="20">
        <v>24</v>
      </c>
      <c r="E86" s="19" t="s">
        <v>204</v>
      </c>
      <c r="F86" s="19">
        <v>2</v>
      </c>
      <c r="G86" s="20">
        <v>116</v>
      </c>
      <c r="H86" s="20">
        <v>120</v>
      </c>
      <c r="I86" s="19">
        <v>693.79</v>
      </c>
      <c r="J86" s="19">
        <v>10</v>
      </c>
      <c r="K86" s="19">
        <v>10</v>
      </c>
      <c r="L86" t="s">
        <v>16</v>
      </c>
      <c r="M86" t="s">
        <v>17</v>
      </c>
      <c r="N86">
        <v>1325234</v>
      </c>
      <c r="Q86" s="19">
        <v>9.5</v>
      </c>
      <c r="S86" s="19">
        <v>9.8</v>
      </c>
      <c r="V86">
        <f t="shared" si="2"/>
        <v>19.3</v>
      </c>
      <c r="W86">
        <f t="shared" si="3"/>
        <v>9.5</v>
      </c>
    </row>
    <row r="87" spans="1:23" ht="12.75">
      <c r="A87" s="19">
        <v>185</v>
      </c>
      <c r="B87" s="19">
        <v>801</v>
      </c>
      <c r="C87" s="19" t="s">
        <v>191</v>
      </c>
      <c r="D87" s="20">
        <v>25</v>
      </c>
      <c r="E87" s="19" t="s">
        <v>204</v>
      </c>
      <c r="F87" s="19">
        <v>1</v>
      </c>
      <c r="G87" s="20">
        <v>10</v>
      </c>
      <c r="H87" s="20">
        <v>13</v>
      </c>
      <c r="I87" s="19">
        <v>700.8</v>
      </c>
      <c r="J87" s="19">
        <v>15</v>
      </c>
      <c r="K87" s="19" t="s">
        <v>376</v>
      </c>
      <c r="L87" t="s">
        <v>16</v>
      </c>
      <c r="M87" t="s">
        <v>17</v>
      </c>
      <c r="N87">
        <v>1325225</v>
      </c>
      <c r="Q87" s="19">
        <v>12.57</v>
      </c>
      <c r="V87">
        <f t="shared" si="2"/>
        <v>12.57</v>
      </c>
      <c r="W87">
        <f t="shared" si="3"/>
        <v>12.57</v>
      </c>
    </row>
    <row r="88" spans="1:23" ht="12.75">
      <c r="A88" s="19">
        <v>185</v>
      </c>
      <c r="B88" s="19">
        <v>801</v>
      </c>
      <c r="C88" s="19" t="s">
        <v>191</v>
      </c>
      <c r="D88" s="20">
        <v>26</v>
      </c>
      <c r="E88" s="19" t="s">
        <v>204</v>
      </c>
      <c r="F88" s="19">
        <v>1</v>
      </c>
      <c r="G88" s="20">
        <v>7</v>
      </c>
      <c r="H88" s="20">
        <v>14</v>
      </c>
      <c r="I88" s="19">
        <v>710.27</v>
      </c>
      <c r="J88" s="19">
        <v>20</v>
      </c>
      <c r="K88" s="19">
        <v>2</v>
      </c>
      <c r="L88" t="s">
        <v>16</v>
      </c>
      <c r="M88" t="s">
        <v>17</v>
      </c>
      <c r="N88">
        <v>1325220</v>
      </c>
      <c r="Q88" s="19">
        <v>11.5</v>
      </c>
      <c r="S88" s="19">
        <v>11.67</v>
      </c>
      <c r="V88">
        <f t="shared" si="2"/>
        <v>23.17</v>
      </c>
      <c r="W88">
        <f t="shared" si="3"/>
        <v>11.5</v>
      </c>
    </row>
    <row r="89" spans="1:23" ht="12.75">
      <c r="A89" s="19">
        <v>185</v>
      </c>
      <c r="B89" s="19">
        <v>801</v>
      </c>
      <c r="C89" s="19" t="s">
        <v>191</v>
      </c>
      <c r="D89" s="20">
        <v>27</v>
      </c>
      <c r="E89" s="19" t="s">
        <v>204</v>
      </c>
      <c r="F89" s="19">
        <v>2</v>
      </c>
      <c r="G89" s="20">
        <v>100</v>
      </c>
      <c r="H89" s="20">
        <v>102</v>
      </c>
      <c r="I89" s="19">
        <v>721.98</v>
      </c>
      <c r="J89" s="19">
        <v>10</v>
      </c>
      <c r="K89" s="19" t="s">
        <v>391</v>
      </c>
      <c r="L89" t="s">
        <v>16</v>
      </c>
      <c r="M89" t="s">
        <v>17</v>
      </c>
      <c r="N89">
        <v>1325051</v>
      </c>
      <c r="Q89" s="19">
        <v>9.5</v>
      </c>
      <c r="V89">
        <f t="shared" si="2"/>
        <v>9.5</v>
      </c>
      <c r="W89">
        <f t="shared" si="3"/>
        <v>9.5</v>
      </c>
    </row>
    <row r="90" spans="1:23" ht="12.75">
      <c r="A90" s="19">
        <v>185</v>
      </c>
      <c r="B90" s="19">
        <v>801</v>
      </c>
      <c r="C90" s="19" t="s">
        <v>191</v>
      </c>
      <c r="D90" s="20">
        <v>27</v>
      </c>
      <c r="E90" s="19" t="s">
        <v>204</v>
      </c>
      <c r="F90" s="19">
        <v>3</v>
      </c>
      <c r="G90" s="20">
        <v>66</v>
      </c>
      <c r="H90" s="20">
        <v>69</v>
      </c>
      <c r="I90" s="19">
        <v>723.14</v>
      </c>
      <c r="J90" s="19">
        <v>15</v>
      </c>
      <c r="K90" s="19" t="s">
        <v>392</v>
      </c>
      <c r="L90" t="s">
        <v>16</v>
      </c>
      <c r="M90" t="s">
        <v>17</v>
      </c>
      <c r="N90">
        <v>1325054</v>
      </c>
      <c r="Q90" s="19">
        <v>9</v>
      </c>
      <c r="R90" s="19">
        <v>4.2</v>
      </c>
      <c r="V90">
        <f t="shared" si="2"/>
        <v>13.2</v>
      </c>
      <c r="W90">
        <f t="shared" si="3"/>
        <v>13.2</v>
      </c>
    </row>
    <row r="91" spans="1:23" ht="12.75">
      <c r="A91" s="19">
        <v>185</v>
      </c>
      <c r="B91" s="19">
        <v>801</v>
      </c>
      <c r="C91" s="19" t="s">
        <v>191</v>
      </c>
      <c r="D91" s="20">
        <v>28</v>
      </c>
      <c r="E91" s="19" t="s">
        <v>204</v>
      </c>
      <c r="F91" s="19">
        <v>1</v>
      </c>
      <c r="G91" s="20">
        <v>110</v>
      </c>
      <c r="H91" s="20">
        <v>114</v>
      </c>
      <c r="I91" s="19">
        <v>729.8</v>
      </c>
      <c r="J91" s="19">
        <v>10</v>
      </c>
      <c r="K91" s="19">
        <v>5</v>
      </c>
      <c r="L91" t="s">
        <v>16</v>
      </c>
      <c r="M91" t="s">
        <v>17</v>
      </c>
      <c r="N91">
        <v>1325058</v>
      </c>
      <c r="Q91" s="19">
        <v>11.2</v>
      </c>
      <c r="V91">
        <f t="shared" si="2"/>
        <v>11.2</v>
      </c>
      <c r="W91">
        <f t="shared" si="3"/>
        <v>11.2</v>
      </c>
    </row>
    <row r="92" spans="1:23" ht="12.75">
      <c r="A92" s="19">
        <v>185</v>
      </c>
      <c r="B92" s="19">
        <v>801</v>
      </c>
      <c r="C92" s="19" t="s">
        <v>191</v>
      </c>
      <c r="D92" s="20">
        <v>28</v>
      </c>
      <c r="E92" s="19" t="s">
        <v>204</v>
      </c>
      <c r="F92" s="19">
        <v>2</v>
      </c>
      <c r="G92" s="20">
        <v>100</v>
      </c>
      <c r="H92" s="20">
        <v>104</v>
      </c>
      <c r="I92" s="19">
        <v>731.04</v>
      </c>
      <c r="J92" s="19">
        <v>20</v>
      </c>
      <c r="K92" s="19">
        <v>7</v>
      </c>
      <c r="L92" t="s">
        <v>16</v>
      </c>
      <c r="M92" t="s">
        <v>17</v>
      </c>
      <c r="N92">
        <v>1325064</v>
      </c>
      <c r="Q92" s="19">
        <v>9.7</v>
      </c>
      <c r="S92" s="19">
        <v>9.6</v>
      </c>
      <c r="V92">
        <f t="shared" si="2"/>
        <v>19.299999999999997</v>
      </c>
      <c r="W92">
        <f t="shared" si="3"/>
        <v>9.7</v>
      </c>
    </row>
    <row r="93" spans="1:23" ht="12.75">
      <c r="A93" s="19">
        <v>185</v>
      </c>
      <c r="B93" s="19">
        <v>801</v>
      </c>
      <c r="C93" s="19" t="s">
        <v>191</v>
      </c>
      <c r="D93" s="20">
        <v>30</v>
      </c>
      <c r="E93" s="19" t="s">
        <v>204</v>
      </c>
      <c r="F93" s="19">
        <v>1</v>
      </c>
      <c r="G93" s="20">
        <v>3</v>
      </c>
      <c r="H93" s="20">
        <v>7</v>
      </c>
      <c r="I93" s="19">
        <v>747.33</v>
      </c>
      <c r="J93" s="19">
        <v>15</v>
      </c>
      <c r="K93" s="19" t="s">
        <v>22</v>
      </c>
      <c r="L93" t="s">
        <v>16</v>
      </c>
      <c r="M93" t="s">
        <v>17</v>
      </c>
      <c r="N93">
        <v>1325070</v>
      </c>
      <c r="Q93" s="19">
        <v>13.4</v>
      </c>
      <c r="S93" s="19">
        <v>15.02</v>
      </c>
      <c r="V93">
        <f t="shared" si="2"/>
        <v>28.42</v>
      </c>
      <c r="W93">
        <f t="shared" si="3"/>
        <v>13.4</v>
      </c>
    </row>
    <row r="94" spans="1:23" ht="12.75">
      <c r="A94" s="19">
        <v>185</v>
      </c>
      <c r="B94" s="19">
        <v>801</v>
      </c>
      <c r="C94" s="19" t="s">
        <v>191</v>
      </c>
      <c r="D94" s="20">
        <v>30</v>
      </c>
      <c r="E94" s="19" t="s">
        <v>204</v>
      </c>
      <c r="F94" s="19">
        <v>1</v>
      </c>
      <c r="G94" s="20">
        <v>111</v>
      </c>
      <c r="H94" s="20">
        <v>114</v>
      </c>
      <c r="I94" s="19">
        <v>748.41</v>
      </c>
      <c r="J94" s="19">
        <v>15</v>
      </c>
      <c r="K94" s="19" t="s">
        <v>379</v>
      </c>
      <c r="L94" t="s">
        <v>16</v>
      </c>
      <c r="M94" t="s">
        <v>17</v>
      </c>
      <c r="N94">
        <v>1325074</v>
      </c>
      <c r="Q94" s="19">
        <v>17.9</v>
      </c>
      <c r="V94">
        <f t="shared" si="2"/>
        <v>17.9</v>
      </c>
      <c r="W94">
        <f t="shared" si="3"/>
        <v>17.9</v>
      </c>
    </row>
    <row r="95" spans="1:23" ht="12.75">
      <c r="A95" s="19">
        <v>185</v>
      </c>
      <c r="B95" s="19">
        <v>801</v>
      </c>
      <c r="C95" s="19" t="s">
        <v>191</v>
      </c>
      <c r="D95" s="20">
        <v>30</v>
      </c>
      <c r="E95" s="19" t="s">
        <v>204</v>
      </c>
      <c r="F95" s="19">
        <v>5</v>
      </c>
      <c r="G95" s="20">
        <v>39</v>
      </c>
      <c r="H95" s="20">
        <v>42</v>
      </c>
      <c r="I95" s="19">
        <v>752.55</v>
      </c>
      <c r="J95" s="19">
        <v>15</v>
      </c>
      <c r="K95" s="19" t="s">
        <v>376</v>
      </c>
      <c r="L95" t="s">
        <v>16</v>
      </c>
      <c r="M95" t="s">
        <v>17</v>
      </c>
      <c r="N95">
        <v>1325069</v>
      </c>
      <c r="Q95" s="19">
        <v>11.22</v>
      </c>
      <c r="S95" s="19">
        <v>9.82</v>
      </c>
      <c r="V95">
        <f t="shared" si="2"/>
        <v>21.04</v>
      </c>
      <c r="W95">
        <f t="shared" si="3"/>
        <v>11.22</v>
      </c>
    </row>
    <row r="96" spans="1:23" ht="12.75">
      <c r="A96" s="19">
        <v>185</v>
      </c>
      <c r="B96" s="19">
        <v>801</v>
      </c>
      <c r="C96" s="19" t="s">
        <v>191</v>
      </c>
      <c r="D96" s="20">
        <v>30</v>
      </c>
      <c r="E96" s="19" t="s">
        <v>204</v>
      </c>
      <c r="F96" s="19">
        <v>5</v>
      </c>
      <c r="G96" s="20">
        <v>125</v>
      </c>
      <c r="H96" s="20">
        <v>130</v>
      </c>
      <c r="I96" s="19">
        <v>753.41</v>
      </c>
      <c r="J96" s="19">
        <v>15</v>
      </c>
      <c r="K96" s="19">
        <v>6</v>
      </c>
      <c r="L96" t="s">
        <v>16</v>
      </c>
      <c r="M96" t="s">
        <v>17</v>
      </c>
      <c r="N96">
        <v>1325079</v>
      </c>
      <c r="V96">
        <v>0</v>
      </c>
      <c r="W96">
        <f t="shared" si="3"/>
        <v>0</v>
      </c>
    </row>
    <row r="97" spans="1:23" ht="12.75">
      <c r="A97" s="19">
        <v>185</v>
      </c>
      <c r="B97" s="19">
        <v>801</v>
      </c>
      <c r="C97" s="19" t="s">
        <v>191</v>
      </c>
      <c r="D97" s="20">
        <v>31</v>
      </c>
      <c r="E97" s="19" t="s">
        <v>204</v>
      </c>
      <c r="F97" s="19">
        <v>4</v>
      </c>
      <c r="G97" s="20">
        <v>43</v>
      </c>
      <c r="H97" s="20">
        <v>45</v>
      </c>
      <c r="I97" s="19">
        <v>761.02</v>
      </c>
      <c r="J97" s="19">
        <v>10</v>
      </c>
      <c r="K97" s="19" t="s">
        <v>393</v>
      </c>
      <c r="L97" t="s">
        <v>16</v>
      </c>
      <c r="M97" t="s">
        <v>17</v>
      </c>
      <c r="N97">
        <v>1325118</v>
      </c>
      <c r="Q97" s="19">
        <v>12.91</v>
      </c>
      <c r="V97">
        <f t="shared" si="2"/>
        <v>12.91</v>
      </c>
      <c r="W97">
        <f t="shared" si="3"/>
        <v>12.91</v>
      </c>
    </row>
    <row r="98" spans="1:23" ht="12.75">
      <c r="A98" s="19">
        <v>185</v>
      </c>
      <c r="B98" s="19">
        <v>801</v>
      </c>
      <c r="C98" s="19" t="s">
        <v>191</v>
      </c>
      <c r="D98" s="20">
        <v>31</v>
      </c>
      <c r="E98" s="19" t="s">
        <v>204</v>
      </c>
      <c r="F98" s="19">
        <v>7</v>
      </c>
      <c r="G98" s="20">
        <v>7</v>
      </c>
      <c r="H98" s="20">
        <v>10</v>
      </c>
      <c r="I98" s="19">
        <v>764.81</v>
      </c>
      <c r="J98" s="19">
        <v>15</v>
      </c>
      <c r="K98" s="19" t="s">
        <v>22</v>
      </c>
      <c r="L98" t="s">
        <v>16</v>
      </c>
      <c r="M98" t="s">
        <v>17</v>
      </c>
      <c r="N98">
        <v>1325092</v>
      </c>
      <c r="Q98" s="19">
        <v>9.8</v>
      </c>
      <c r="S98" s="19">
        <v>8.85</v>
      </c>
      <c r="V98">
        <f t="shared" si="2"/>
        <v>18.65</v>
      </c>
      <c r="W98">
        <f t="shared" si="3"/>
        <v>9.8</v>
      </c>
    </row>
    <row r="99" spans="1:23" ht="12.75">
      <c r="A99" s="19">
        <v>185</v>
      </c>
      <c r="B99" s="19">
        <v>801</v>
      </c>
      <c r="C99" s="19" t="s">
        <v>191</v>
      </c>
      <c r="D99" s="20">
        <v>32</v>
      </c>
      <c r="E99" s="19" t="s">
        <v>204</v>
      </c>
      <c r="F99" s="19">
        <v>1</v>
      </c>
      <c r="G99" s="20">
        <v>121</v>
      </c>
      <c r="H99" s="20">
        <v>127</v>
      </c>
      <c r="I99" s="19">
        <v>767.51</v>
      </c>
      <c r="J99" s="19">
        <v>20</v>
      </c>
      <c r="K99" s="19">
        <v>13</v>
      </c>
      <c r="L99" t="s">
        <v>16</v>
      </c>
      <c r="M99" t="s">
        <v>17</v>
      </c>
      <c r="N99">
        <v>1325122</v>
      </c>
      <c r="S99" s="19">
        <v>13</v>
      </c>
      <c r="T99" s="19">
        <v>14</v>
      </c>
      <c r="U99" s="19">
        <v>12.52</v>
      </c>
      <c r="V99">
        <f t="shared" si="2"/>
        <v>39.519999999999996</v>
      </c>
      <c r="W99">
        <f t="shared" si="3"/>
        <v>0</v>
      </c>
    </row>
    <row r="100" spans="1:23" ht="12.75">
      <c r="A100" s="19">
        <v>185</v>
      </c>
      <c r="B100" s="19">
        <v>801</v>
      </c>
      <c r="C100" s="19" t="s">
        <v>191</v>
      </c>
      <c r="D100" s="20">
        <v>34</v>
      </c>
      <c r="E100" s="19" t="s">
        <v>204</v>
      </c>
      <c r="F100" s="19">
        <v>1</v>
      </c>
      <c r="G100" s="20">
        <v>75</v>
      </c>
      <c r="H100" s="20">
        <v>78</v>
      </c>
      <c r="I100" s="19">
        <v>786.05</v>
      </c>
      <c r="J100" s="19">
        <v>15</v>
      </c>
      <c r="K100" s="19" t="s">
        <v>394</v>
      </c>
      <c r="L100" t="s">
        <v>16</v>
      </c>
      <c r="M100" t="s">
        <v>17</v>
      </c>
      <c r="N100">
        <v>1325129</v>
      </c>
      <c r="Q100" s="19">
        <v>9.15</v>
      </c>
      <c r="S100" s="19">
        <v>10.31</v>
      </c>
      <c r="V100">
        <f t="shared" si="2"/>
        <v>19.46</v>
      </c>
      <c r="W100">
        <f t="shared" si="3"/>
        <v>9.15</v>
      </c>
    </row>
    <row r="101" spans="1:23" ht="12.75">
      <c r="A101" s="19">
        <v>185</v>
      </c>
      <c r="B101" s="19">
        <v>801</v>
      </c>
      <c r="C101" s="19" t="s">
        <v>191</v>
      </c>
      <c r="D101" s="20">
        <v>34</v>
      </c>
      <c r="E101" s="19" t="s">
        <v>204</v>
      </c>
      <c r="F101" s="19">
        <v>1</v>
      </c>
      <c r="G101" s="20">
        <v>93</v>
      </c>
      <c r="H101" s="20">
        <v>96</v>
      </c>
      <c r="I101" s="19">
        <v>786.23</v>
      </c>
      <c r="J101" s="19">
        <v>15</v>
      </c>
      <c r="K101" s="19" t="s">
        <v>395</v>
      </c>
      <c r="L101" t="s">
        <v>16</v>
      </c>
      <c r="M101" t="s">
        <v>17</v>
      </c>
      <c r="N101">
        <v>1325131</v>
      </c>
      <c r="Q101" s="19">
        <v>18.95</v>
      </c>
      <c r="V101">
        <f t="shared" si="2"/>
        <v>18.95</v>
      </c>
      <c r="W101">
        <f t="shared" si="3"/>
        <v>18.95</v>
      </c>
    </row>
    <row r="102" spans="1:23" ht="12.75">
      <c r="A102" s="19">
        <v>185</v>
      </c>
      <c r="B102" s="19">
        <v>801</v>
      </c>
      <c r="C102" s="19" t="s">
        <v>191</v>
      </c>
      <c r="D102" s="20">
        <v>34</v>
      </c>
      <c r="E102" s="19" t="s">
        <v>204</v>
      </c>
      <c r="F102" s="19">
        <v>2</v>
      </c>
      <c r="G102" s="20">
        <v>36</v>
      </c>
      <c r="H102" s="20">
        <v>40</v>
      </c>
      <c r="I102" s="19">
        <v>786.9</v>
      </c>
      <c r="J102" s="19">
        <v>20</v>
      </c>
      <c r="K102" s="19" t="s">
        <v>380</v>
      </c>
      <c r="L102" t="s">
        <v>16</v>
      </c>
      <c r="M102" t="s">
        <v>17</v>
      </c>
      <c r="N102">
        <v>1325132</v>
      </c>
      <c r="Q102" s="19">
        <v>7.81</v>
      </c>
      <c r="V102">
        <f t="shared" si="2"/>
        <v>7.81</v>
      </c>
      <c r="W102">
        <f t="shared" si="3"/>
        <v>7.81</v>
      </c>
    </row>
    <row r="103" spans="1:23" ht="12.75">
      <c r="A103" s="19">
        <v>185</v>
      </c>
      <c r="B103" s="19">
        <v>801</v>
      </c>
      <c r="C103" s="19" t="s">
        <v>191</v>
      </c>
      <c r="D103" s="20">
        <v>35</v>
      </c>
      <c r="E103" s="19" t="s">
        <v>204</v>
      </c>
      <c r="F103" s="19">
        <v>3</v>
      </c>
      <c r="G103" s="20">
        <v>100</v>
      </c>
      <c r="H103" s="20">
        <v>104</v>
      </c>
      <c r="I103" s="19">
        <v>798.62</v>
      </c>
      <c r="J103" s="19">
        <v>20</v>
      </c>
      <c r="K103" s="19" t="s">
        <v>396</v>
      </c>
      <c r="L103" t="s">
        <v>16</v>
      </c>
      <c r="M103" t="s">
        <v>17</v>
      </c>
      <c r="N103">
        <v>1325198</v>
      </c>
      <c r="Q103" s="19">
        <v>21.48</v>
      </c>
      <c r="V103">
        <f t="shared" si="2"/>
        <v>21.48</v>
      </c>
      <c r="W103">
        <f t="shared" si="3"/>
        <v>21.48</v>
      </c>
    </row>
    <row r="104" spans="1:23" ht="12.75">
      <c r="A104" s="19">
        <v>185</v>
      </c>
      <c r="B104" s="19">
        <v>801</v>
      </c>
      <c r="C104" s="19" t="s">
        <v>191</v>
      </c>
      <c r="D104" s="20">
        <v>36</v>
      </c>
      <c r="E104" s="19" t="s">
        <v>204</v>
      </c>
      <c r="F104" s="19">
        <v>3</v>
      </c>
      <c r="G104" s="20">
        <v>87</v>
      </c>
      <c r="H104" s="20">
        <v>90</v>
      </c>
      <c r="I104" s="19">
        <v>807.64</v>
      </c>
      <c r="J104" s="19">
        <v>15</v>
      </c>
      <c r="K104" s="19">
        <v>7</v>
      </c>
      <c r="L104" t="s">
        <v>16</v>
      </c>
      <c r="M104" t="s">
        <v>17</v>
      </c>
      <c r="N104">
        <v>1325191</v>
      </c>
      <c r="Q104" s="19">
        <v>9.9</v>
      </c>
      <c r="S104" s="19">
        <v>10</v>
      </c>
      <c r="V104">
        <f t="shared" si="2"/>
        <v>19.9</v>
      </c>
      <c r="W104">
        <f t="shared" si="3"/>
        <v>9.9</v>
      </c>
    </row>
    <row r="105" spans="1:23" ht="12.75">
      <c r="A105" s="19">
        <v>185</v>
      </c>
      <c r="B105" s="19">
        <v>801</v>
      </c>
      <c r="C105" s="19" t="s">
        <v>191</v>
      </c>
      <c r="D105" s="20">
        <v>37</v>
      </c>
      <c r="E105" s="19" t="s">
        <v>204</v>
      </c>
      <c r="F105" s="19">
        <v>2</v>
      </c>
      <c r="G105" s="20">
        <v>63</v>
      </c>
      <c r="H105" s="20">
        <v>67</v>
      </c>
      <c r="I105" s="19">
        <v>815.38</v>
      </c>
      <c r="J105" s="19">
        <v>20</v>
      </c>
      <c r="K105" s="19" t="s">
        <v>376</v>
      </c>
      <c r="L105" t="s">
        <v>16</v>
      </c>
      <c r="M105" t="s">
        <v>17</v>
      </c>
      <c r="N105">
        <v>1325206</v>
      </c>
      <c r="Q105" s="19">
        <v>19.6</v>
      </c>
      <c r="V105">
        <f t="shared" si="2"/>
        <v>19.6</v>
      </c>
      <c r="W105">
        <f t="shared" si="3"/>
        <v>19.6</v>
      </c>
    </row>
    <row r="106" spans="1:23" ht="12.75">
      <c r="A106" s="19">
        <v>185</v>
      </c>
      <c r="B106" s="19">
        <v>801</v>
      </c>
      <c r="C106" s="19" t="s">
        <v>191</v>
      </c>
      <c r="D106" s="20">
        <v>37</v>
      </c>
      <c r="E106" s="19" t="s">
        <v>204</v>
      </c>
      <c r="F106" s="19">
        <v>4</v>
      </c>
      <c r="G106" s="20">
        <v>106</v>
      </c>
      <c r="H106" s="20">
        <v>110</v>
      </c>
      <c r="I106" s="19">
        <v>818.32</v>
      </c>
      <c r="J106" s="19">
        <v>20</v>
      </c>
      <c r="K106" s="19" t="s">
        <v>393</v>
      </c>
      <c r="L106" t="s">
        <v>16</v>
      </c>
      <c r="M106" t="s">
        <v>17</v>
      </c>
      <c r="N106">
        <v>1325201</v>
      </c>
      <c r="Q106" s="19">
        <v>9</v>
      </c>
      <c r="S106" s="19">
        <v>10.25</v>
      </c>
      <c r="V106">
        <f t="shared" si="2"/>
        <v>19.25</v>
      </c>
      <c r="W106">
        <f t="shared" si="3"/>
        <v>9</v>
      </c>
    </row>
    <row r="107" spans="1:23" ht="12.75">
      <c r="A107" s="19">
        <v>185</v>
      </c>
      <c r="B107" s="19">
        <v>801</v>
      </c>
      <c r="C107" s="19" t="s">
        <v>191</v>
      </c>
      <c r="D107" s="20">
        <v>37</v>
      </c>
      <c r="E107" s="19" t="s">
        <v>204</v>
      </c>
      <c r="F107" s="19">
        <v>5</v>
      </c>
      <c r="G107" s="20">
        <v>112</v>
      </c>
      <c r="H107" s="20">
        <v>114</v>
      </c>
      <c r="I107" s="19">
        <v>819.58</v>
      </c>
      <c r="J107" s="19">
        <v>10</v>
      </c>
      <c r="K107" s="19" t="s">
        <v>393</v>
      </c>
      <c r="L107" t="s">
        <v>16</v>
      </c>
      <c r="M107" t="s">
        <v>17</v>
      </c>
      <c r="N107">
        <v>1325213</v>
      </c>
      <c r="Q107" s="19">
        <v>12.6</v>
      </c>
      <c r="V107">
        <f t="shared" si="2"/>
        <v>12.6</v>
      </c>
      <c r="W107">
        <f t="shared" si="3"/>
        <v>12.6</v>
      </c>
    </row>
    <row r="108" spans="1:23" ht="12.75">
      <c r="A108" s="19">
        <v>185</v>
      </c>
      <c r="B108" s="19">
        <v>801</v>
      </c>
      <c r="C108" s="19" t="s">
        <v>191</v>
      </c>
      <c r="D108" s="20">
        <v>38</v>
      </c>
      <c r="E108" s="19" t="s">
        <v>204</v>
      </c>
      <c r="F108" s="19">
        <v>1</v>
      </c>
      <c r="G108" s="20">
        <v>22</v>
      </c>
      <c r="H108" s="20">
        <v>27</v>
      </c>
      <c r="I108" s="19">
        <v>823.02</v>
      </c>
      <c r="J108" s="19">
        <v>30</v>
      </c>
      <c r="K108" s="19" t="s">
        <v>22</v>
      </c>
      <c r="L108" t="s">
        <v>16</v>
      </c>
      <c r="M108" t="s">
        <v>17</v>
      </c>
      <c r="N108">
        <v>1325176</v>
      </c>
      <c r="Q108" s="19">
        <v>13.8</v>
      </c>
      <c r="S108" s="19">
        <v>12.97</v>
      </c>
      <c r="V108">
        <f t="shared" si="2"/>
        <v>26.770000000000003</v>
      </c>
      <c r="W108">
        <f t="shared" si="3"/>
        <v>13.8</v>
      </c>
    </row>
    <row r="109" spans="1:23" ht="12.75">
      <c r="A109" s="19">
        <v>185</v>
      </c>
      <c r="B109" s="19">
        <v>801</v>
      </c>
      <c r="C109" s="19" t="s">
        <v>191</v>
      </c>
      <c r="D109" s="20">
        <v>38</v>
      </c>
      <c r="E109" s="19" t="s">
        <v>204</v>
      </c>
      <c r="F109" s="19">
        <v>3</v>
      </c>
      <c r="G109" s="20">
        <v>53</v>
      </c>
      <c r="H109" s="20">
        <v>59</v>
      </c>
      <c r="I109" s="19">
        <v>826.29</v>
      </c>
      <c r="J109" s="19">
        <v>15</v>
      </c>
      <c r="K109" s="19">
        <v>7</v>
      </c>
      <c r="L109" t="s">
        <v>16</v>
      </c>
      <c r="M109" t="s">
        <v>17</v>
      </c>
      <c r="N109">
        <v>1325171</v>
      </c>
      <c r="Q109" s="19">
        <v>14.6</v>
      </c>
      <c r="S109" s="19">
        <v>16.07</v>
      </c>
      <c r="V109">
        <f t="shared" si="2"/>
        <v>30.67</v>
      </c>
      <c r="W109">
        <f t="shared" si="3"/>
        <v>14.6</v>
      </c>
    </row>
    <row r="110" spans="1:23" ht="12.75">
      <c r="A110" s="19">
        <v>185</v>
      </c>
      <c r="B110" s="19">
        <v>801</v>
      </c>
      <c r="C110" s="19" t="s">
        <v>191</v>
      </c>
      <c r="D110" s="20">
        <v>39</v>
      </c>
      <c r="E110" s="19" t="s">
        <v>204</v>
      </c>
      <c r="F110" s="19">
        <v>1</v>
      </c>
      <c r="G110" s="20">
        <v>14</v>
      </c>
      <c r="H110" s="20">
        <v>17</v>
      </c>
      <c r="I110" s="19">
        <v>832.34</v>
      </c>
      <c r="J110" s="19">
        <v>20</v>
      </c>
      <c r="K110" s="19">
        <v>2</v>
      </c>
      <c r="L110" t="s">
        <v>16</v>
      </c>
      <c r="M110" t="s">
        <v>17</v>
      </c>
      <c r="N110">
        <v>1325165</v>
      </c>
      <c r="V110">
        <v>0</v>
      </c>
      <c r="W110">
        <f t="shared" si="3"/>
        <v>0</v>
      </c>
    </row>
    <row r="111" spans="1:23" ht="12.75">
      <c r="A111" s="19">
        <v>185</v>
      </c>
      <c r="B111" s="19">
        <v>801</v>
      </c>
      <c r="C111" s="19" t="s">
        <v>191</v>
      </c>
      <c r="D111" s="20">
        <v>40</v>
      </c>
      <c r="E111" s="19" t="s">
        <v>204</v>
      </c>
      <c r="F111" s="19">
        <v>1</v>
      </c>
      <c r="G111" s="20">
        <v>24</v>
      </c>
      <c r="H111" s="20">
        <v>27</v>
      </c>
      <c r="I111" s="19">
        <v>841.74</v>
      </c>
      <c r="J111" s="19">
        <v>15</v>
      </c>
      <c r="K111" s="19" t="s">
        <v>383</v>
      </c>
      <c r="L111" t="s">
        <v>16</v>
      </c>
      <c r="M111" t="s">
        <v>17</v>
      </c>
      <c r="N111">
        <v>1325149</v>
      </c>
      <c r="Q111" s="19">
        <v>10.4</v>
      </c>
      <c r="S111" s="19">
        <v>12.2</v>
      </c>
      <c r="V111">
        <f t="shared" si="2"/>
        <v>22.6</v>
      </c>
      <c r="W111">
        <f t="shared" si="3"/>
        <v>10.4</v>
      </c>
    </row>
    <row r="112" spans="1:23" ht="12.75">
      <c r="A112" s="19">
        <v>185</v>
      </c>
      <c r="B112" s="19">
        <v>801</v>
      </c>
      <c r="C112" s="19" t="s">
        <v>191</v>
      </c>
      <c r="D112" s="20">
        <v>42</v>
      </c>
      <c r="E112" s="19" t="s">
        <v>204</v>
      </c>
      <c r="F112" s="19">
        <v>2</v>
      </c>
      <c r="G112" s="20">
        <v>34</v>
      </c>
      <c r="H112" s="20">
        <v>38</v>
      </c>
      <c r="I112" s="19">
        <v>861.55</v>
      </c>
      <c r="J112" s="19">
        <v>20</v>
      </c>
      <c r="K112" s="19" t="s">
        <v>383</v>
      </c>
      <c r="L112" t="s">
        <v>16</v>
      </c>
      <c r="M112" t="s">
        <v>17</v>
      </c>
      <c r="N112">
        <v>1325154</v>
      </c>
      <c r="Q112" s="19">
        <v>10.8</v>
      </c>
      <c r="S112" s="19">
        <v>11.19</v>
      </c>
      <c r="V112">
        <f t="shared" si="2"/>
        <v>21.990000000000002</v>
      </c>
      <c r="W112">
        <f t="shared" si="3"/>
        <v>10.8</v>
      </c>
    </row>
    <row r="113" spans="1:23" ht="12.75">
      <c r="A113" s="19">
        <v>185</v>
      </c>
      <c r="B113" s="19">
        <v>801</v>
      </c>
      <c r="C113" s="19" t="s">
        <v>191</v>
      </c>
      <c r="D113" s="20">
        <v>43</v>
      </c>
      <c r="E113" s="19" t="s">
        <v>204</v>
      </c>
      <c r="F113" s="19">
        <v>1</v>
      </c>
      <c r="G113" s="20">
        <v>13</v>
      </c>
      <c r="H113" s="20">
        <v>15</v>
      </c>
      <c r="I113" s="19">
        <v>869.23</v>
      </c>
      <c r="J113" s="19">
        <v>10</v>
      </c>
      <c r="K113" s="19" t="s">
        <v>397</v>
      </c>
      <c r="L113" t="s">
        <v>16</v>
      </c>
      <c r="M113" t="s">
        <v>17</v>
      </c>
      <c r="N113">
        <v>1325253</v>
      </c>
      <c r="Q113" s="19">
        <v>10.14</v>
      </c>
      <c r="V113">
        <f t="shared" si="2"/>
        <v>10.14</v>
      </c>
      <c r="W113">
        <f t="shared" si="3"/>
        <v>10.14</v>
      </c>
    </row>
    <row r="114" spans="1:23" ht="12.75">
      <c r="A114" s="19">
        <v>185</v>
      </c>
      <c r="B114" s="19">
        <v>801</v>
      </c>
      <c r="C114" s="19" t="s">
        <v>191</v>
      </c>
      <c r="D114" s="20">
        <v>43</v>
      </c>
      <c r="E114" s="19" t="s">
        <v>204</v>
      </c>
      <c r="F114" s="19">
        <v>2</v>
      </c>
      <c r="G114" s="20">
        <v>101</v>
      </c>
      <c r="H114" s="20">
        <v>104</v>
      </c>
      <c r="I114" s="19">
        <v>871.57</v>
      </c>
      <c r="J114" s="19">
        <v>15</v>
      </c>
      <c r="K114" s="19">
        <v>6</v>
      </c>
      <c r="L114" t="s">
        <v>16</v>
      </c>
      <c r="M114" t="s">
        <v>17</v>
      </c>
      <c r="N114">
        <v>1325258</v>
      </c>
      <c r="Q114" s="19">
        <v>9.3</v>
      </c>
      <c r="S114" s="19">
        <v>9.43</v>
      </c>
      <c r="V114">
        <f t="shared" si="2"/>
        <v>18.73</v>
      </c>
      <c r="W114">
        <f t="shared" si="3"/>
        <v>9.3</v>
      </c>
    </row>
    <row r="115" spans="1:23" ht="12.75">
      <c r="A115" s="19">
        <v>185</v>
      </c>
      <c r="B115" s="19">
        <v>801</v>
      </c>
      <c r="C115" s="19" t="s">
        <v>191</v>
      </c>
      <c r="D115" s="20">
        <v>43</v>
      </c>
      <c r="E115" s="19" t="s">
        <v>204</v>
      </c>
      <c r="F115" s="19">
        <v>3</v>
      </c>
      <c r="G115" s="20">
        <v>50</v>
      </c>
      <c r="H115" s="20">
        <v>55</v>
      </c>
      <c r="I115" s="19">
        <v>872.42</v>
      </c>
      <c r="J115" s="19">
        <v>25</v>
      </c>
      <c r="K115" s="19">
        <v>3</v>
      </c>
      <c r="L115" t="s">
        <v>16</v>
      </c>
      <c r="M115" t="s">
        <v>17</v>
      </c>
      <c r="N115">
        <v>1325262</v>
      </c>
      <c r="S115" s="19">
        <v>10.8</v>
      </c>
      <c r="V115">
        <f t="shared" si="2"/>
        <v>10.8</v>
      </c>
      <c r="W115">
        <f t="shared" si="3"/>
        <v>0</v>
      </c>
    </row>
    <row r="116" spans="1:23" ht="12.75">
      <c r="A116" s="19">
        <v>185</v>
      </c>
      <c r="B116" s="19">
        <v>801</v>
      </c>
      <c r="C116" s="19" t="s">
        <v>191</v>
      </c>
      <c r="D116" s="20">
        <v>44</v>
      </c>
      <c r="E116" s="19" t="s">
        <v>204</v>
      </c>
      <c r="F116" s="19">
        <v>1</v>
      </c>
      <c r="G116" s="20">
        <v>115</v>
      </c>
      <c r="H116" s="20">
        <v>118</v>
      </c>
      <c r="I116" s="19">
        <v>879.95</v>
      </c>
      <c r="J116" s="19">
        <v>15</v>
      </c>
      <c r="K116" s="19">
        <v>2</v>
      </c>
      <c r="L116" t="s">
        <v>16</v>
      </c>
      <c r="M116" t="s">
        <v>17</v>
      </c>
      <c r="N116">
        <v>1325265</v>
      </c>
      <c r="Q116" s="19">
        <v>11.3</v>
      </c>
      <c r="S116" s="19">
        <v>12.28</v>
      </c>
      <c r="V116">
        <f t="shared" si="2"/>
        <v>23.58</v>
      </c>
      <c r="W116">
        <f t="shared" si="3"/>
        <v>11.3</v>
      </c>
    </row>
    <row r="117" spans="1:23" ht="12.75">
      <c r="A117" s="19">
        <v>185</v>
      </c>
      <c r="B117" s="19">
        <v>801</v>
      </c>
      <c r="C117" s="19" t="s">
        <v>191</v>
      </c>
      <c r="D117" s="20">
        <v>44</v>
      </c>
      <c r="E117" s="19" t="s">
        <v>204</v>
      </c>
      <c r="F117" s="19">
        <v>3</v>
      </c>
      <c r="G117" s="20">
        <v>23</v>
      </c>
      <c r="H117" s="20">
        <v>26</v>
      </c>
      <c r="I117" s="19">
        <v>881.79</v>
      </c>
      <c r="J117" s="19">
        <v>15</v>
      </c>
      <c r="K117" s="19" t="s">
        <v>376</v>
      </c>
      <c r="L117" t="s">
        <v>16</v>
      </c>
      <c r="M117" t="s">
        <v>17</v>
      </c>
      <c r="N117">
        <v>1325267</v>
      </c>
      <c r="Q117" s="19">
        <v>14.5</v>
      </c>
      <c r="V117">
        <f t="shared" si="2"/>
        <v>14.5</v>
      </c>
      <c r="W117">
        <f t="shared" si="3"/>
        <v>14.5</v>
      </c>
    </row>
    <row r="118" spans="1:23" ht="12.75">
      <c r="A118" s="19">
        <v>185</v>
      </c>
      <c r="B118" s="19">
        <v>801</v>
      </c>
      <c r="C118" s="19" t="s">
        <v>191</v>
      </c>
      <c r="D118" s="20">
        <v>46</v>
      </c>
      <c r="E118" s="19" t="s">
        <v>204</v>
      </c>
      <c r="F118" s="19">
        <v>2</v>
      </c>
      <c r="G118" s="20">
        <v>48</v>
      </c>
      <c r="H118" s="20">
        <v>52</v>
      </c>
      <c r="I118" s="19">
        <v>899.9</v>
      </c>
      <c r="J118" s="19">
        <v>20</v>
      </c>
      <c r="K118" s="19" t="s">
        <v>398</v>
      </c>
      <c r="L118" t="s">
        <v>16</v>
      </c>
      <c r="M118" t="s">
        <v>17</v>
      </c>
      <c r="N118">
        <v>1325283</v>
      </c>
      <c r="Q118" s="19">
        <v>8.2</v>
      </c>
      <c r="S118" s="19">
        <v>10.05</v>
      </c>
      <c r="V118">
        <f t="shared" si="2"/>
        <v>18.25</v>
      </c>
      <c r="W118">
        <f t="shared" si="3"/>
        <v>8.2</v>
      </c>
    </row>
    <row r="119" spans="1:23" ht="12.75">
      <c r="A119" s="19">
        <v>185</v>
      </c>
      <c r="B119" s="19">
        <v>801</v>
      </c>
      <c r="C119" s="19" t="s">
        <v>191</v>
      </c>
      <c r="D119" s="20">
        <v>49</v>
      </c>
      <c r="E119" s="19" t="s">
        <v>399</v>
      </c>
      <c r="F119" s="19">
        <v>1</v>
      </c>
      <c r="G119" s="20">
        <v>61</v>
      </c>
      <c r="H119" s="20">
        <v>64</v>
      </c>
      <c r="I119" s="19">
        <v>928.91</v>
      </c>
      <c r="J119" s="19">
        <v>15</v>
      </c>
      <c r="K119" s="19">
        <v>5</v>
      </c>
      <c r="L119" t="s">
        <v>16</v>
      </c>
      <c r="M119" t="s">
        <v>17</v>
      </c>
      <c r="N119">
        <v>1325296</v>
      </c>
      <c r="Q119" s="19">
        <v>7.5</v>
      </c>
      <c r="S119" s="19">
        <v>8.57</v>
      </c>
      <c r="V119">
        <f t="shared" si="2"/>
        <v>16.07</v>
      </c>
      <c r="W119">
        <f t="shared" si="3"/>
        <v>7.5</v>
      </c>
    </row>
    <row r="120" spans="1:23" ht="12.75">
      <c r="A120" s="19">
        <v>185</v>
      </c>
      <c r="B120" s="19">
        <v>801</v>
      </c>
      <c r="C120" s="19" t="s">
        <v>191</v>
      </c>
      <c r="D120" s="20">
        <v>50</v>
      </c>
      <c r="E120" s="19" t="s">
        <v>399</v>
      </c>
      <c r="F120" s="19">
        <v>1</v>
      </c>
      <c r="G120" s="20">
        <v>29</v>
      </c>
      <c r="H120" s="20">
        <v>32</v>
      </c>
      <c r="I120" s="19">
        <v>931.79</v>
      </c>
      <c r="J120" s="19">
        <v>10</v>
      </c>
      <c r="K120" s="19">
        <v>4</v>
      </c>
      <c r="L120" t="s">
        <v>16</v>
      </c>
      <c r="M120" t="s">
        <v>17</v>
      </c>
      <c r="N120">
        <v>1325321</v>
      </c>
      <c r="Q120" s="19">
        <v>10.9</v>
      </c>
      <c r="V120">
        <f t="shared" si="2"/>
        <v>10.9</v>
      </c>
      <c r="W120">
        <f t="shared" si="3"/>
        <v>10.9</v>
      </c>
    </row>
    <row r="121" spans="1:23" ht="12.75">
      <c r="A121" s="19">
        <v>185</v>
      </c>
      <c r="B121" s="19">
        <v>801</v>
      </c>
      <c r="C121" s="19" t="s">
        <v>191</v>
      </c>
      <c r="D121" s="20">
        <v>52</v>
      </c>
      <c r="E121" s="19" t="s">
        <v>399</v>
      </c>
      <c r="F121" s="19">
        <v>1</v>
      </c>
      <c r="G121" s="20">
        <v>47</v>
      </c>
      <c r="H121" s="20">
        <v>49</v>
      </c>
      <c r="I121" s="19">
        <v>933.27</v>
      </c>
      <c r="J121" s="19">
        <v>10</v>
      </c>
      <c r="K121" s="19" t="s">
        <v>400</v>
      </c>
      <c r="L121" t="s">
        <v>16</v>
      </c>
      <c r="M121" t="s">
        <v>17</v>
      </c>
      <c r="N121">
        <v>1325326</v>
      </c>
      <c r="Q121" s="19">
        <v>9.2</v>
      </c>
      <c r="S121" s="19">
        <v>6</v>
      </c>
      <c r="V121">
        <f t="shared" si="2"/>
        <v>15.2</v>
      </c>
      <c r="W121">
        <f t="shared" si="3"/>
        <v>9.2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2"/>
  <sheetViews>
    <sheetView workbookViewId="0" topLeftCell="A1">
      <selection activeCell="D128" sqref="D128"/>
    </sheetView>
  </sheetViews>
  <sheetFormatPr defaultColWidth="9.00390625" defaultRowHeight="12"/>
  <cols>
    <col min="1" max="1" width="6.875" style="0" customWidth="1"/>
    <col min="2" max="2" width="12.875" style="0" customWidth="1"/>
    <col min="3" max="3" width="8.00390625" style="0" customWidth="1"/>
    <col min="4" max="5" width="16.375" style="0" customWidth="1"/>
    <col min="6" max="16384" width="6.875" style="0" customWidth="1"/>
  </cols>
  <sheetData>
    <row r="1" spans="1:8" ht="12">
      <c r="A1" t="s">
        <v>180</v>
      </c>
      <c r="B1" t="s">
        <v>181</v>
      </c>
      <c r="C1" t="s">
        <v>90</v>
      </c>
      <c r="D1" t="s">
        <v>83</v>
      </c>
      <c r="E1" t="s">
        <v>278</v>
      </c>
      <c r="G1" t="s">
        <v>268</v>
      </c>
      <c r="H1" t="s">
        <v>269</v>
      </c>
    </row>
    <row r="2" spans="7:8" ht="12">
      <c r="G2" t="s">
        <v>270</v>
      </c>
      <c r="H2" t="s">
        <v>271</v>
      </c>
    </row>
    <row r="3" spans="7:8" ht="12">
      <c r="G3" t="s">
        <v>272</v>
      </c>
      <c r="H3" t="s">
        <v>273</v>
      </c>
    </row>
    <row r="4" spans="7:8" ht="12">
      <c r="G4" t="s">
        <v>274</v>
      </c>
      <c r="H4" t="s">
        <v>275</v>
      </c>
    </row>
    <row r="5" spans="1:6" ht="12">
      <c r="A5" t="s">
        <v>158</v>
      </c>
      <c r="B5" t="s">
        <v>148</v>
      </c>
      <c r="C5">
        <v>1</v>
      </c>
      <c r="D5" t="s">
        <v>186</v>
      </c>
      <c r="F5" t="s">
        <v>276</v>
      </c>
    </row>
    <row r="6" spans="1:6" ht="12">
      <c r="A6" t="s">
        <v>158</v>
      </c>
      <c r="B6" t="s">
        <v>150</v>
      </c>
      <c r="C6">
        <v>1</v>
      </c>
      <c r="D6" t="s">
        <v>358</v>
      </c>
      <c r="F6" t="s">
        <v>262</v>
      </c>
    </row>
    <row r="7" spans="1:6" ht="12">
      <c r="A7" t="s">
        <v>158</v>
      </c>
      <c r="B7" t="s">
        <v>449</v>
      </c>
      <c r="C7">
        <v>1</v>
      </c>
      <c r="D7" t="s">
        <v>279</v>
      </c>
      <c r="F7" t="s">
        <v>276</v>
      </c>
    </row>
    <row r="8" spans="1:6" ht="12">
      <c r="A8" t="s">
        <v>158</v>
      </c>
      <c r="B8" t="s">
        <v>149</v>
      </c>
      <c r="C8">
        <v>1</v>
      </c>
      <c r="D8" t="s">
        <v>282</v>
      </c>
      <c r="F8" t="s">
        <v>276</v>
      </c>
    </row>
    <row r="9" spans="1:6" ht="12">
      <c r="A9" t="s">
        <v>158</v>
      </c>
      <c r="B9" t="s">
        <v>450</v>
      </c>
      <c r="C9">
        <v>2</v>
      </c>
      <c r="D9" t="s">
        <v>120</v>
      </c>
      <c r="F9" t="s">
        <v>263</v>
      </c>
    </row>
    <row r="10" spans="1:6" ht="12">
      <c r="A10" t="s">
        <v>158</v>
      </c>
      <c r="B10" t="s">
        <v>452</v>
      </c>
      <c r="C10">
        <v>2</v>
      </c>
      <c r="D10" t="s">
        <v>358</v>
      </c>
      <c r="F10" t="s">
        <v>262</v>
      </c>
    </row>
    <row r="11" spans="1:6" ht="12">
      <c r="A11" t="s">
        <v>158</v>
      </c>
      <c r="B11" t="s">
        <v>79</v>
      </c>
      <c r="C11">
        <v>2</v>
      </c>
      <c r="D11" t="s">
        <v>284</v>
      </c>
      <c r="F11" t="s">
        <v>263</v>
      </c>
    </row>
    <row r="12" spans="1:6" ht="12">
      <c r="A12" t="s">
        <v>158</v>
      </c>
      <c r="B12" t="s">
        <v>151</v>
      </c>
      <c r="C12">
        <v>2</v>
      </c>
      <c r="D12" t="s">
        <v>283</v>
      </c>
      <c r="F12" t="s">
        <v>263</v>
      </c>
    </row>
    <row r="13" spans="1:6" ht="12">
      <c r="A13" t="s">
        <v>158</v>
      </c>
      <c r="B13" t="s">
        <v>152</v>
      </c>
      <c r="C13">
        <v>2</v>
      </c>
      <c r="D13" t="s">
        <v>357</v>
      </c>
      <c r="F13" t="s">
        <v>264</v>
      </c>
    </row>
    <row r="14" spans="1:6" ht="12">
      <c r="A14" t="s">
        <v>158</v>
      </c>
      <c r="B14" t="s">
        <v>153</v>
      </c>
      <c r="C14">
        <v>2</v>
      </c>
      <c r="D14" t="s">
        <v>284</v>
      </c>
      <c r="F14" t="s">
        <v>263</v>
      </c>
    </row>
    <row r="15" spans="1:6" ht="12">
      <c r="A15" t="s">
        <v>158</v>
      </c>
      <c r="B15" t="s">
        <v>154</v>
      </c>
      <c r="C15">
        <v>2</v>
      </c>
      <c r="D15" t="s">
        <v>358</v>
      </c>
      <c r="F15" t="s">
        <v>262</v>
      </c>
    </row>
    <row r="16" spans="1:6" ht="12">
      <c r="A16" t="s">
        <v>158</v>
      </c>
      <c r="B16" t="s">
        <v>80</v>
      </c>
      <c r="C16">
        <v>2</v>
      </c>
      <c r="D16" t="s">
        <v>120</v>
      </c>
      <c r="F16" t="s">
        <v>263</v>
      </c>
    </row>
    <row r="17" spans="1:6" ht="12">
      <c r="A17" t="s">
        <v>158</v>
      </c>
      <c r="B17" t="s">
        <v>155</v>
      </c>
      <c r="C17">
        <v>3</v>
      </c>
      <c r="D17" t="s">
        <v>443</v>
      </c>
      <c r="F17" t="s">
        <v>263</v>
      </c>
    </row>
    <row r="18" spans="1:6" ht="12">
      <c r="A18" t="s">
        <v>158</v>
      </c>
      <c r="B18" t="s">
        <v>156</v>
      </c>
      <c r="C18">
        <v>3</v>
      </c>
      <c r="D18" t="s">
        <v>444</v>
      </c>
      <c r="F18" t="s">
        <v>196</v>
      </c>
    </row>
    <row r="19" spans="1:6" ht="12">
      <c r="A19" t="s">
        <v>158</v>
      </c>
      <c r="B19" t="s">
        <v>157</v>
      </c>
      <c r="C19">
        <v>3</v>
      </c>
      <c r="D19" t="s">
        <v>287</v>
      </c>
      <c r="F19" t="s">
        <v>196</v>
      </c>
    </row>
    <row r="20" spans="1:6" ht="12">
      <c r="A20" t="s">
        <v>159</v>
      </c>
      <c r="B20" t="s">
        <v>160</v>
      </c>
      <c r="C20">
        <v>3</v>
      </c>
      <c r="D20" t="s">
        <v>285</v>
      </c>
      <c r="F20" t="s">
        <v>196</v>
      </c>
    </row>
    <row r="21" spans="1:6" ht="12">
      <c r="A21" t="s">
        <v>159</v>
      </c>
      <c r="B21" t="s">
        <v>84</v>
      </c>
      <c r="C21">
        <v>4</v>
      </c>
      <c r="D21" t="s">
        <v>248</v>
      </c>
      <c r="F21" t="s">
        <v>264</v>
      </c>
    </row>
    <row r="22" spans="1:6" ht="12">
      <c r="A22" t="s">
        <v>159</v>
      </c>
      <c r="B22" t="s">
        <v>277</v>
      </c>
      <c r="C22">
        <v>4</v>
      </c>
      <c r="D22" t="s">
        <v>288</v>
      </c>
      <c r="F22" t="s">
        <v>262</v>
      </c>
    </row>
    <row r="23" spans="1:6" ht="12">
      <c r="A23" t="s">
        <v>159</v>
      </c>
      <c r="B23" t="s">
        <v>85</v>
      </c>
      <c r="C23">
        <v>4</v>
      </c>
      <c r="D23" t="s">
        <v>289</v>
      </c>
      <c r="F23" t="s">
        <v>265</v>
      </c>
    </row>
    <row r="24" spans="1:6" ht="12">
      <c r="A24" t="s">
        <v>159</v>
      </c>
      <c r="B24" t="s">
        <v>162</v>
      </c>
      <c r="C24">
        <v>4</v>
      </c>
      <c r="D24" t="s">
        <v>196</v>
      </c>
      <c r="F24" t="s">
        <v>196</v>
      </c>
    </row>
    <row r="25" spans="1:6" ht="12">
      <c r="A25" t="s">
        <v>159</v>
      </c>
      <c r="B25" t="s">
        <v>163</v>
      </c>
      <c r="C25">
        <v>4</v>
      </c>
      <c r="D25" t="s">
        <v>290</v>
      </c>
      <c r="F25" t="s">
        <v>264</v>
      </c>
    </row>
    <row r="26" spans="1:6" ht="12">
      <c r="A26" t="s">
        <v>159</v>
      </c>
      <c r="B26" t="s">
        <v>82</v>
      </c>
      <c r="C26">
        <v>4</v>
      </c>
      <c r="D26" t="s">
        <v>291</v>
      </c>
      <c r="F26" t="s">
        <v>262</v>
      </c>
    </row>
    <row r="27" spans="1:6" ht="12">
      <c r="A27" t="s">
        <v>159</v>
      </c>
      <c r="B27" t="s">
        <v>86</v>
      </c>
      <c r="C27">
        <v>4</v>
      </c>
      <c r="D27" t="s">
        <v>249</v>
      </c>
      <c r="F27" t="s">
        <v>264</v>
      </c>
    </row>
    <row r="28" spans="1:6" ht="12">
      <c r="A28" t="s">
        <v>159</v>
      </c>
      <c r="B28" t="s">
        <v>164</v>
      </c>
      <c r="C28">
        <v>4</v>
      </c>
      <c r="D28" t="s">
        <v>250</v>
      </c>
      <c r="F28" t="s">
        <v>264</v>
      </c>
    </row>
    <row r="29" spans="1:6" ht="12">
      <c r="A29" t="s">
        <v>159</v>
      </c>
      <c r="B29" t="s">
        <v>165</v>
      </c>
      <c r="C29">
        <v>4</v>
      </c>
      <c r="D29" t="s">
        <v>359</v>
      </c>
      <c r="F29" t="s">
        <v>262</v>
      </c>
    </row>
    <row r="30" spans="1:6" ht="12">
      <c r="A30" t="s">
        <v>159</v>
      </c>
      <c r="B30" t="s">
        <v>166</v>
      </c>
      <c r="C30">
        <v>5</v>
      </c>
      <c r="D30" t="s">
        <v>252</v>
      </c>
      <c r="F30" t="s">
        <v>266</v>
      </c>
    </row>
    <row r="31" spans="1:6" ht="12">
      <c r="A31" t="s">
        <v>159</v>
      </c>
      <c r="B31" t="s">
        <v>167</v>
      </c>
      <c r="C31">
        <v>5</v>
      </c>
      <c r="D31" t="s">
        <v>252</v>
      </c>
      <c r="F31" t="s">
        <v>266</v>
      </c>
    </row>
    <row r="32" spans="1:6" ht="12">
      <c r="A32" t="s">
        <v>159</v>
      </c>
      <c r="B32" t="s">
        <v>168</v>
      </c>
      <c r="C32">
        <v>6</v>
      </c>
      <c r="D32" t="s">
        <v>293</v>
      </c>
      <c r="F32" t="s">
        <v>196</v>
      </c>
    </row>
    <row r="33" spans="1:6" ht="12">
      <c r="A33" t="s">
        <v>159</v>
      </c>
      <c r="B33" t="s">
        <v>129</v>
      </c>
      <c r="C33">
        <v>6</v>
      </c>
      <c r="D33" t="s">
        <v>253</v>
      </c>
      <c r="F33" t="s">
        <v>263</v>
      </c>
    </row>
    <row r="34" spans="1:6" ht="12">
      <c r="A34" t="s">
        <v>159</v>
      </c>
      <c r="B34" t="s">
        <v>169</v>
      </c>
      <c r="C34">
        <v>6</v>
      </c>
      <c r="D34" t="s">
        <v>100</v>
      </c>
      <c r="F34" t="s">
        <v>196</v>
      </c>
    </row>
    <row r="35" spans="1:6" ht="12">
      <c r="A35" t="s">
        <v>159</v>
      </c>
      <c r="B35" t="s">
        <v>131</v>
      </c>
      <c r="C35">
        <v>6</v>
      </c>
      <c r="D35" t="s">
        <v>358</v>
      </c>
      <c r="F35" t="s">
        <v>262</v>
      </c>
    </row>
    <row r="36" spans="1:6" ht="12">
      <c r="A36" t="s">
        <v>159</v>
      </c>
      <c r="B36" t="s">
        <v>134</v>
      </c>
      <c r="C36">
        <v>6</v>
      </c>
      <c r="D36" t="s">
        <v>254</v>
      </c>
      <c r="F36" t="s">
        <v>196</v>
      </c>
    </row>
    <row r="37" spans="1:6" ht="12">
      <c r="A37" t="s">
        <v>159</v>
      </c>
      <c r="B37" t="s">
        <v>132</v>
      </c>
      <c r="C37">
        <v>6</v>
      </c>
      <c r="D37" t="s">
        <v>255</v>
      </c>
      <c r="F37" t="s">
        <v>196</v>
      </c>
    </row>
    <row r="38" spans="1:6" ht="12">
      <c r="A38" t="s">
        <v>159</v>
      </c>
      <c r="B38" t="s">
        <v>135</v>
      </c>
      <c r="C38">
        <v>6</v>
      </c>
      <c r="D38" t="s">
        <v>187</v>
      </c>
      <c r="F38" t="s">
        <v>196</v>
      </c>
    </row>
    <row r="39" spans="1:6" ht="12">
      <c r="A39" t="s">
        <v>159</v>
      </c>
      <c r="B39" t="s">
        <v>179</v>
      </c>
      <c r="C39">
        <v>6</v>
      </c>
      <c r="D39" t="s">
        <v>256</v>
      </c>
      <c r="F39" t="s">
        <v>263</v>
      </c>
    </row>
    <row r="40" spans="1:6" ht="12">
      <c r="A40" t="s">
        <v>159</v>
      </c>
      <c r="B40" t="s">
        <v>257</v>
      </c>
      <c r="C40">
        <v>6</v>
      </c>
      <c r="D40" t="s">
        <v>104</v>
      </c>
      <c r="F40" t="s">
        <v>196</v>
      </c>
    </row>
    <row r="41" spans="1:6" ht="12">
      <c r="A41" t="s">
        <v>159</v>
      </c>
      <c r="B41" t="s">
        <v>136</v>
      </c>
      <c r="C41">
        <v>6</v>
      </c>
      <c r="D41" t="s">
        <v>105</v>
      </c>
      <c r="F41" t="s">
        <v>262</v>
      </c>
    </row>
    <row r="42" spans="1:6" ht="12">
      <c r="A42" t="s">
        <v>159</v>
      </c>
      <c r="B42" t="s">
        <v>352</v>
      </c>
      <c r="C42">
        <v>6</v>
      </c>
      <c r="D42" t="s">
        <v>353</v>
      </c>
      <c r="F42" t="s">
        <v>266</v>
      </c>
    </row>
    <row r="43" spans="1:6" ht="12">
      <c r="A43" t="s">
        <v>159</v>
      </c>
      <c r="B43" t="s">
        <v>137</v>
      </c>
      <c r="C43">
        <v>6</v>
      </c>
      <c r="D43" t="s">
        <v>354</v>
      </c>
      <c r="F43" t="s">
        <v>264</v>
      </c>
    </row>
    <row r="44" spans="1:6" ht="12">
      <c r="A44" t="s">
        <v>159</v>
      </c>
      <c r="B44" t="s">
        <v>178</v>
      </c>
      <c r="C44">
        <v>7</v>
      </c>
      <c r="D44" t="s">
        <v>106</v>
      </c>
      <c r="F44" t="s">
        <v>196</v>
      </c>
    </row>
    <row r="45" spans="1:6" ht="12">
      <c r="A45" t="s">
        <v>159</v>
      </c>
      <c r="B45" t="s">
        <v>170</v>
      </c>
      <c r="C45">
        <v>7</v>
      </c>
      <c r="D45" t="s">
        <v>107</v>
      </c>
      <c r="F45" t="s">
        <v>264</v>
      </c>
    </row>
    <row r="46" spans="1:6" ht="12">
      <c r="A46" t="s">
        <v>159</v>
      </c>
      <c r="B46" t="s">
        <v>138</v>
      </c>
      <c r="C46">
        <v>7</v>
      </c>
      <c r="D46" t="s">
        <v>355</v>
      </c>
      <c r="F46" t="s">
        <v>262</v>
      </c>
    </row>
    <row r="47" spans="1:6" ht="12">
      <c r="A47" t="s">
        <v>159</v>
      </c>
      <c r="B47" t="s">
        <v>171</v>
      </c>
      <c r="C47">
        <v>7</v>
      </c>
      <c r="D47" t="s">
        <v>358</v>
      </c>
      <c r="F47" t="s">
        <v>262</v>
      </c>
    </row>
    <row r="48" spans="1:6" ht="12">
      <c r="A48" t="s">
        <v>159</v>
      </c>
      <c r="B48" t="s">
        <v>139</v>
      </c>
      <c r="C48">
        <v>7</v>
      </c>
      <c r="D48" t="s">
        <v>108</v>
      </c>
      <c r="F48" t="s">
        <v>196</v>
      </c>
    </row>
    <row r="49" spans="1:6" ht="12">
      <c r="A49" t="s">
        <v>159</v>
      </c>
      <c r="B49" t="s">
        <v>140</v>
      </c>
      <c r="C49">
        <v>8</v>
      </c>
      <c r="D49" t="s">
        <v>358</v>
      </c>
      <c r="F49" t="s">
        <v>262</v>
      </c>
    </row>
    <row r="50" spans="1:6" ht="12">
      <c r="A50" t="s">
        <v>159</v>
      </c>
      <c r="B50" t="s">
        <v>141</v>
      </c>
      <c r="C50">
        <v>8</v>
      </c>
      <c r="D50" t="s">
        <v>356</v>
      </c>
      <c r="F50" t="s">
        <v>262</v>
      </c>
    </row>
    <row r="51" spans="1:6" ht="12">
      <c r="A51" t="s">
        <v>159</v>
      </c>
      <c r="B51" t="s">
        <v>177</v>
      </c>
      <c r="C51">
        <v>8</v>
      </c>
      <c r="D51" t="s">
        <v>109</v>
      </c>
      <c r="F51" t="s">
        <v>262</v>
      </c>
    </row>
    <row r="52" spans="1:6" ht="12">
      <c r="A52" t="s">
        <v>159</v>
      </c>
      <c r="B52" t="s">
        <v>347</v>
      </c>
      <c r="C52">
        <v>8</v>
      </c>
      <c r="D52" t="s">
        <v>348</v>
      </c>
      <c r="F52" t="s">
        <v>263</v>
      </c>
    </row>
    <row r="53" spans="1:6" ht="12">
      <c r="A53" t="s">
        <v>159</v>
      </c>
      <c r="B53" t="s">
        <v>142</v>
      </c>
      <c r="C53">
        <v>8</v>
      </c>
      <c r="D53" t="s">
        <v>111</v>
      </c>
      <c r="F53" t="s">
        <v>196</v>
      </c>
    </row>
    <row r="54" spans="1:6" ht="12">
      <c r="A54" t="s">
        <v>159</v>
      </c>
      <c r="B54" t="s">
        <v>172</v>
      </c>
      <c r="C54">
        <v>9</v>
      </c>
      <c r="D54" t="s">
        <v>358</v>
      </c>
      <c r="F54" t="s">
        <v>262</v>
      </c>
    </row>
    <row r="55" spans="1:6" ht="12">
      <c r="A55" t="s">
        <v>159</v>
      </c>
      <c r="B55" t="s">
        <v>173</v>
      </c>
      <c r="C55">
        <v>9</v>
      </c>
      <c r="D55" t="s">
        <v>351</v>
      </c>
      <c r="F55" t="s">
        <v>264</v>
      </c>
    </row>
    <row r="56" spans="1:6" ht="12">
      <c r="A56" t="s">
        <v>159</v>
      </c>
      <c r="B56" t="s">
        <v>174</v>
      </c>
      <c r="C56">
        <v>9</v>
      </c>
      <c r="D56" t="s">
        <v>351</v>
      </c>
      <c r="F56" t="s">
        <v>264</v>
      </c>
    </row>
    <row r="57" spans="1:6" ht="12">
      <c r="A57" t="s">
        <v>159</v>
      </c>
      <c r="B57" t="s">
        <v>143</v>
      </c>
      <c r="C57">
        <v>9</v>
      </c>
      <c r="D57" t="s">
        <v>445</v>
      </c>
      <c r="F57" t="s">
        <v>264</v>
      </c>
    </row>
    <row r="58" spans="1:6" ht="12">
      <c r="A58" t="s">
        <v>159</v>
      </c>
      <c r="B58" t="s">
        <v>175</v>
      </c>
      <c r="C58">
        <v>10</v>
      </c>
      <c r="D58" t="s">
        <v>113</v>
      </c>
      <c r="F58" t="s">
        <v>196</v>
      </c>
    </row>
    <row r="59" spans="1:6" ht="12">
      <c r="A59" t="s">
        <v>159</v>
      </c>
      <c r="B59" t="s">
        <v>176</v>
      </c>
      <c r="C59">
        <v>10</v>
      </c>
      <c r="D59" t="s">
        <v>351</v>
      </c>
      <c r="F59" t="s">
        <v>264</v>
      </c>
    </row>
    <row r="60" spans="1:6" ht="12">
      <c r="A60" t="s">
        <v>159</v>
      </c>
      <c r="B60" t="s">
        <v>144</v>
      </c>
      <c r="C60">
        <v>10</v>
      </c>
      <c r="D60" t="s">
        <v>349</v>
      </c>
      <c r="F60" t="s">
        <v>196</v>
      </c>
    </row>
    <row r="61" spans="1:6" ht="12">
      <c r="A61" t="s">
        <v>159</v>
      </c>
      <c r="B61" t="s">
        <v>146</v>
      </c>
      <c r="C61">
        <v>10</v>
      </c>
      <c r="D61" t="s">
        <v>114</v>
      </c>
      <c r="F61" t="s">
        <v>264</v>
      </c>
    </row>
    <row r="62" spans="1:6" ht="12">
      <c r="A62" t="s">
        <v>159</v>
      </c>
      <c r="B62" t="s">
        <v>145</v>
      </c>
      <c r="C62">
        <v>10</v>
      </c>
      <c r="D62" t="s">
        <v>358</v>
      </c>
      <c r="F62" t="s">
        <v>262</v>
      </c>
    </row>
    <row r="63" spans="1:6" ht="12">
      <c r="A63" t="s">
        <v>159</v>
      </c>
      <c r="B63" t="s">
        <v>370</v>
      </c>
      <c r="C63">
        <v>11</v>
      </c>
      <c r="D63" t="s">
        <v>315</v>
      </c>
      <c r="F63" t="s">
        <v>262</v>
      </c>
    </row>
    <row r="64" spans="1:6" ht="12">
      <c r="A64" t="s">
        <v>159</v>
      </c>
      <c r="B64" t="s">
        <v>412</v>
      </c>
      <c r="C64">
        <v>11</v>
      </c>
      <c r="D64" t="s">
        <v>91</v>
      </c>
      <c r="F64" t="s">
        <v>262</v>
      </c>
    </row>
    <row r="65" spans="1:6" ht="12">
      <c r="A65" t="s">
        <v>159</v>
      </c>
      <c r="B65" t="s">
        <v>415</v>
      </c>
      <c r="C65">
        <v>11</v>
      </c>
      <c r="D65" t="s">
        <v>120</v>
      </c>
      <c r="F65" t="s">
        <v>263</v>
      </c>
    </row>
    <row r="66" spans="1:6" ht="12">
      <c r="A66" t="s">
        <v>159</v>
      </c>
      <c r="B66" t="s">
        <v>416</v>
      </c>
      <c r="C66">
        <v>11</v>
      </c>
      <c r="D66" t="s">
        <v>91</v>
      </c>
      <c r="F66" t="s">
        <v>262</v>
      </c>
    </row>
    <row r="67" spans="1:6" ht="12">
      <c r="A67" t="s">
        <v>159</v>
      </c>
      <c r="B67" t="s">
        <v>413</v>
      </c>
      <c r="C67">
        <v>11</v>
      </c>
      <c r="D67" t="s">
        <v>430</v>
      </c>
      <c r="F67" t="s">
        <v>196</v>
      </c>
    </row>
    <row r="68" spans="1:6" ht="12">
      <c r="A68" t="s">
        <v>159</v>
      </c>
      <c r="B68" t="s">
        <v>117</v>
      </c>
      <c r="C68">
        <v>11</v>
      </c>
      <c r="D68" t="s">
        <v>431</v>
      </c>
      <c r="F68" t="s">
        <v>196</v>
      </c>
    </row>
    <row r="69" spans="1:6" ht="12">
      <c r="A69" t="s">
        <v>159</v>
      </c>
      <c r="B69" t="s">
        <v>414</v>
      </c>
      <c r="C69">
        <v>11</v>
      </c>
      <c r="D69" t="s">
        <v>429</v>
      </c>
      <c r="F69" t="s">
        <v>196</v>
      </c>
    </row>
    <row r="70" spans="1:6" ht="12">
      <c r="A70" t="s">
        <v>159</v>
      </c>
      <c r="B70" t="s">
        <v>426</v>
      </c>
      <c r="C70">
        <v>11</v>
      </c>
      <c r="D70" t="s">
        <v>118</v>
      </c>
      <c r="F70" t="s">
        <v>265</v>
      </c>
    </row>
    <row r="71" spans="1:6" ht="12">
      <c r="A71" t="s">
        <v>159</v>
      </c>
      <c r="B71" t="s">
        <v>418</v>
      </c>
      <c r="C71">
        <v>11</v>
      </c>
      <c r="D71" t="s">
        <v>122</v>
      </c>
      <c r="F71" t="s">
        <v>263</v>
      </c>
    </row>
    <row r="72" spans="1:6" ht="12">
      <c r="A72" t="s">
        <v>159</v>
      </c>
      <c r="B72" t="s">
        <v>417</v>
      </c>
      <c r="C72">
        <v>11</v>
      </c>
      <c r="D72" t="s">
        <v>122</v>
      </c>
      <c r="F72" t="s">
        <v>262</v>
      </c>
    </row>
    <row r="73" spans="1:6" ht="12">
      <c r="A73" t="s">
        <v>159</v>
      </c>
      <c r="B73" t="s">
        <v>419</v>
      </c>
      <c r="C73">
        <v>11</v>
      </c>
      <c r="D73" t="s">
        <v>196</v>
      </c>
      <c r="F73" t="s">
        <v>196</v>
      </c>
    </row>
    <row r="74" spans="1:6" ht="12">
      <c r="A74" t="s">
        <v>159</v>
      </c>
      <c r="B74" t="s">
        <v>420</v>
      </c>
      <c r="C74">
        <v>11</v>
      </c>
      <c r="D74" t="s">
        <v>118</v>
      </c>
      <c r="F74" t="s">
        <v>265</v>
      </c>
    </row>
    <row r="75" spans="1:6" ht="12">
      <c r="A75" t="s">
        <v>15</v>
      </c>
      <c r="B75" t="s">
        <v>421</v>
      </c>
      <c r="C75">
        <v>11</v>
      </c>
      <c r="D75" t="s">
        <v>252</v>
      </c>
      <c r="F75" t="s">
        <v>266</v>
      </c>
    </row>
    <row r="76" spans="1:6" ht="12">
      <c r="A76" t="s">
        <v>159</v>
      </c>
      <c r="B76" t="s">
        <v>422</v>
      </c>
      <c r="C76">
        <v>12</v>
      </c>
      <c r="D76" t="s">
        <v>427</v>
      </c>
      <c r="F76" t="s">
        <v>196</v>
      </c>
    </row>
    <row r="77" spans="1:6" ht="12">
      <c r="A77" t="s">
        <v>159</v>
      </c>
      <c r="B77" t="s">
        <v>423</v>
      </c>
      <c r="C77">
        <v>12</v>
      </c>
      <c r="D77" t="s">
        <v>258</v>
      </c>
      <c r="F77" t="s">
        <v>196</v>
      </c>
    </row>
    <row r="78" spans="1:6" ht="12">
      <c r="A78" t="s">
        <v>159</v>
      </c>
      <c r="B78" t="s">
        <v>205</v>
      </c>
      <c r="C78">
        <v>12</v>
      </c>
      <c r="D78" t="s">
        <v>259</v>
      </c>
      <c r="F78" t="s">
        <v>196</v>
      </c>
    </row>
    <row r="79" spans="1:6" ht="12">
      <c r="A79" t="s">
        <v>159</v>
      </c>
      <c r="B79" t="s">
        <v>424</v>
      </c>
      <c r="C79">
        <v>12</v>
      </c>
      <c r="D79" t="s">
        <v>125</v>
      </c>
      <c r="F79" t="s">
        <v>265</v>
      </c>
    </row>
    <row r="80" spans="1:6" ht="12">
      <c r="A80" t="s">
        <v>159</v>
      </c>
      <c r="B80" t="s">
        <v>425</v>
      </c>
      <c r="C80">
        <v>12</v>
      </c>
      <c r="D80" t="s">
        <v>428</v>
      </c>
      <c r="F80" t="s">
        <v>262</v>
      </c>
    </row>
    <row r="81" spans="1:6" ht="12">
      <c r="A81" t="s">
        <v>159</v>
      </c>
      <c r="B81" t="s">
        <v>208</v>
      </c>
      <c r="C81">
        <v>13</v>
      </c>
      <c r="D81" t="s">
        <v>315</v>
      </c>
      <c r="F81" t="s">
        <v>262</v>
      </c>
    </row>
    <row r="82" spans="1:6" ht="12">
      <c r="A82" t="s">
        <v>159</v>
      </c>
      <c r="B82" t="s">
        <v>213</v>
      </c>
      <c r="C82">
        <v>13</v>
      </c>
      <c r="D82" t="s">
        <v>315</v>
      </c>
      <c r="F82" t="s">
        <v>262</v>
      </c>
    </row>
    <row r="83" spans="1:6" ht="12">
      <c r="A83" t="s">
        <v>159</v>
      </c>
      <c r="B83" t="s">
        <v>207</v>
      </c>
      <c r="C83">
        <v>13</v>
      </c>
      <c r="D83" t="s">
        <v>4</v>
      </c>
      <c r="F83" t="s">
        <v>264</v>
      </c>
    </row>
    <row r="84" spans="1:6" ht="12">
      <c r="A84" t="s">
        <v>159</v>
      </c>
      <c r="B84" t="s">
        <v>210</v>
      </c>
      <c r="C84">
        <v>13</v>
      </c>
      <c r="D84" t="s">
        <v>35</v>
      </c>
      <c r="F84" t="s">
        <v>264</v>
      </c>
    </row>
    <row r="85" spans="1:6" ht="12">
      <c r="A85" t="s">
        <v>159</v>
      </c>
      <c r="B85" t="s">
        <v>211</v>
      </c>
      <c r="C85">
        <v>13</v>
      </c>
      <c r="D85" t="s">
        <v>34</v>
      </c>
      <c r="F85" t="s">
        <v>264</v>
      </c>
    </row>
    <row r="86" spans="1:6" ht="12">
      <c r="A86" t="s">
        <v>159</v>
      </c>
      <c r="B86" t="s">
        <v>209</v>
      </c>
      <c r="C86">
        <v>13</v>
      </c>
      <c r="D86" t="s">
        <v>373</v>
      </c>
      <c r="F86" t="s">
        <v>263</v>
      </c>
    </row>
    <row r="87" spans="1:6" ht="12">
      <c r="A87" t="s">
        <v>159</v>
      </c>
      <c r="B87" t="s">
        <v>206</v>
      </c>
      <c r="C87">
        <v>13</v>
      </c>
      <c r="D87" t="s">
        <v>3</v>
      </c>
      <c r="F87" t="s">
        <v>196</v>
      </c>
    </row>
    <row r="88" spans="1:6" ht="12">
      <c r="A88" t="s">
        <v>159</v>
      </c>
      <c r="B88" t="s">
        <v>212</v>
      </c>
      <c r="C88">
        <v>13</v>
      </c>
      <c r="D88" t="s">
        <v>39</v>
      </c>
      <c r="F88" t="s">
        <v>196</v>
      </c>
    </row>
    <row r="89" spans="1:6" ht="12">
      <c r="A89" t="s">
        <v>159</v>
      </c>
      <c r="B89" t="s">
        <v>214</v>
      </c>
      <c r="C89">
        <v>13</v>
      </c>
      <c r="D89" t="s">
        <v>38</v>
      </c>
      <c r="F89" t="s">
        <v>196</v>
      </c>
    </row>
    <row r="90" spans="1:6" ht="12">
      <c r="A90" t="s">
        <v>159</v>
      </c>
      <c r="B90" t="s">
        <v>215</v>
      </c>
      <c r="C90">
        <v>14</v>
      </c>
      <c r="D90" t="s">
        <v>315</v>
      </c>
      <c r="F90" t="s">
        <v>262</v>
      </c>
    </row>
    <row r="91" spans="1:6" ht="12">
      <c r="A91" t="s">
        <v>159</v>
      </c>
      <c r="B91" t="s">
        <v>216</v>
      </c>
      <c r="C91">
        <v>14</v>
      </c>
      <c r="D91" t="s">
        <v>147</v>
      </c>
      <c r="F91" t="s">
        <v>264</v>
      </c>
    </row>
    <row r="92" spans="1:6" ht="12">
      <c r="A92" t="s">
        <v>159</v>
      </c>
      <c r="B92" t="s">
        <v>217</v>
      </c>
      <c r="C92">
        <v>14</v>
      </c>
      <c r="D92" t="s">
        <v>309</v>
      </c>
      <c r="F92" t="s">
        <v>196</v>
      </c>
    </row>
    <row r="93" spans="1:6" ht="12">
      <c r="A93" t="s">
        <v>159</v>
      </c>
      <c r="B93" t="s">
        <v>218</v>
      </c>
      <c r="C93">
        <v>14</v>
      </c>
      <c r="D93" t="s">
        <v>310</v>
      </c>
      <c r="F93" t="s">
        <v>267</v>
      </c>
    </row>
    <row r="94" spans="1:6" ht="12">
      <c r="A94" t="s">
        <v>159</v>
      </c>
      <c r="B94" t="s">
        <v>223</v>
      </c>
      <c r="C94">
        <v>15</v>
      </c>
      <c r="D94" t="s">
        <v>315</v>
      </c>
      <c r="F94" t="s">
        <v>262</v>
      </c>
    </row>
    <row r="95" spans="1:6" ht="12">
      <c r="A95" t="s">
        <v>159</v>
      </c>
      <c r="B95" t="s">
        <v>220</v>
      </c>
      <c r="C95">
        <v>15</v>
      </c>
      <c r="D95" t="s">
        <v>319</v>
      </c>
      <c r="F95" t="s">
        <v>264</v>
      </c>
    </row>
    <row r="96" spans="1:6" ht="12">
      <c r="A96" t="s">
        <v>159</v>
      </c>
      <c r="B96" t="s">
        <v>219</v>
      </c>
      <c r="C96">
        <v>15</v>
      </c>
      <c r="D96" t="s">
        <v>318</v>
      </c>
      <c r="F96" t="s">
        <v>264</v>
      </c>
    </row>
    <row r="97" spans="1:6" ht="12">
      <c r="A97" t="s">
        <v>159</v>
      </c>
      <c r="B97" t="s">
        <v>221</v>
      </c>
      <c r="C97">
        <v>15</v>
      </c>
      <c r="D97" t="s">
        <v>317</v>
      </c>
      <c r="F97" t="s">
        <v>263</v>
      </c>
    </row>
    <row r="98" spans="1:6" ht="12">
      <c r="A98" t="s">
        <v>159</v>
      </c>
      <c r="B98" t="s">
        <v>222</v>
      </c>
      <c r="C98">
        <v>15</v>
      </c>
      <c r="D98" t="s">
        <v>5</v>
      </c>
      <c r="F98" t="s">
        <v>264</v>
      </c>
    </row>
    <row r="99" spans="1:6" ht="12">
      <c r="A99" t="s">
        <v>159</v>
      </c>
      <c r="B99" t="s">
        <v>224</v>
      </c>
      <c r="C99">
        <v>15</v>
      </c>
      <c r="D99" t="s">
        <v>195</v>
      </c>
      <c r="F99" t="s">
        <v>264</v>
      </c>
    </row>
    <row r="100" spans="1:6" ht="12">
      <c r="A100" t="s">
        <v>159</v>
      </c>
      <c r="B100" t="s">
        <v>227</v>
      </c>
      <c r="C100">
        <v>16</v>
      </c>
      <c r="D100" t="s">
        <v>315</v>
      </c>
      <c r="F100" t="s">
        <v>262</v>
      </c>
    </row>
    <row r="101" spans="1:6" ht="12">
      <c r="A101" t="s">
        <v>159</v>
      </c>
      <c r="B101" t="s">
        <v>226</v>
      </c>
      <c r="C101">
        <v>16</v>
      </c>
      <c r="D101" t="s">
        <v>325</v>
      </c>
      <c r="F101" t="s">
        <v>264</v>
      </c>
    </row>
    <row r="102" spans="1:6" ht="12">
      <c r="A102" t="s">
        <v>159</v>
      </c>
      <c r="B102" t="s">
        <v>228</v>
      </c>
      <c r="C102">
        <v>16</v>
      </c>
      <c r="D102" t="s">
        <v>326</v>
      </c>
      <c r="F102" t="s">
        <v>264</v>
      </c>
    </row>
    <row r="103" spans="1:6" ht="12">
      <c r="A103" t="s">
        <v>159</v>
      </c>
      <c r="B103" t="s">
        <v>229</v>
      </c>
      <c r="C103">
        <v>16</v>
      </c>
      <c r="D103" t="s">
        <v>327</v>
      </c>
      <c r="F103" t="s">
        <v>265</v>
      </c>
    </row>
    <row r="104" spans="1:6" ht="12">
      <c r="A104" t="s">
        <v>159</v>
      </c>
      <c r="B104" t="s">
        <v>225</v>
      </c>
      <c r="C104">
        <v>16</v>
      </c>
      <c r="D104" t="s">
        <v>328</v>
      </c>
      <c r="F104" t="s">
        <v>267</v>
      </c>
    </row>
    <row r="105" spans="1:6" ht="12">
      <c r="A105" t="s">
        <v>159</v>
      </c>
      <c r="B105" t="s">
        <v>230</v>
      </c>
      <c r="C105">
        <v>16</v>
      </c>
      <c r="D105" t="s">
        <v>92</v>
      </c>
      <c r="F105" t="s">
        <v>267</v>
      </c>
    </row>
    <row r="106" spans="1:6" ht="12">
      <c r="A106" t="s">
        <v>159</v>
      </c>
      <c r="B106" t="s">
        <v>232</v>
      </c>
      <c r="C106">
        <v>17</v>
      </c>
      <c r="D106" t="s">
        <v>315</v>
      </c>
      <c r="F106" t="s">
        <v>262</v>
      </c>
    </row>
    <row r="107" spans="1:6" ht="12">
      <c r="A107" t="s">
        <v>159</v>
      </c>
      <c r="B107" t="s">
        <v>231</v>
      </c>
      <c r="C107">
        <v>17</v>
      </c>
      <c r="D107" t="s">
        <v>334</v>
      </c>
      <c r="F107" t="s">
        <v>264</v>
      </c>
    </row>
    <row r="108" spans="1:6" ht="12">
      <c r="A108" t="s">
        <v>159</v>
      </c>
      <c r="B108" t="s">
        <v>233</v>
      </c>
      <c r="C108">
        <v>17</v>
      </c>
      <c r="D108" t="s">
        <v>335</v>
      </c>
      <c r="F108" t="s">
        <v>264</v>
      </c>
    </row>
    <row r="109" spans="1:6" ht="12">
      <c r="A109" t="s">
        <v>159</v>
      </c>
      <c r="B109" t="s">
        <v>234</v>
      </c>
      <c r="C109">
        <v>17</v>
      </c>
      <c r="D109" t="s">
        <v>336</v>
      </c>
      <c r="F109" t="s">
        <v>264</v>
      </c>
    </row>
    <row r="110" spans="1:6" ht="12">
      <c r="A110" t="s">
        <v>159</v>
      </c>
      <c r="B110" t="s">
        <v>236</v>
      </c>
      <c r="C110">
        <v>17</v>
      </c>
      <c r="D110" t="s">
        <v>333</v>
      </c>
      <c r="F110" t="s">
        <v>263</v>
      </c>
    </row>
    <row r="111" spans="1:6" ht="12">
      <c r="A111" t="s">
        <v>159</v>
      </c>
      <c r="B111" t="s">
        <v>235</v>
      </c>
      <c r="C111">
        <v>17</v>
      </c>
      <c r="D111" t="s">
        <v>260</v>
      </c>
      <c r="F111" t="s">
        <v>196</v>
      </c>
    </row>
    <row r="112" spans="1:6" ht="12">
      <c r="A112" t="s">
        <v>159</v>
      </c>
      <c r="B112" t="s">
        <v>237</v>
      </c>
      <c r="C112">
        <v>17</v>
      </c>
      <c r="D112" t="s">
        <v>261</v>
      </c>
      <c r="F112" t="s">
        <v>196</v>
      </c>
    </row>
    <row r="113" spans="1:6" ht="12">
      <c r="A113" t="s">
        <v>159</v>
      </c>
      <c r="B113" t="s">
        <v>239</v>
      </c>
      <c r="C113">
        <v>18</v>
      </c>
      <c r="D113" t="s">
        <v>315</v>
      </c>
      <c r="F113" t="s">
        <v>262</v>
      </c>
    </row>
    <row r="114" spans="1:6" ht="12">
      <c r="A114" t="s">
        <v>159</v>
      </c>
      <c r="B114" t="s">
        <v>247</v>
      </c>
      <c r="C114">
        <v>18</v>
      </c>
      <c r="D114" t="s">
        <v>315</v>
      </c>
      <c r="F114" t="s">
        <v>262</v>
      </c>
    </row>
    <row r="115" spans="1:6" ht="12">
      <c r="A115" t="s">
        <v>159</v>
      </c>
      <c r="B115" t="s">
        <v>238</v>
      </c>
      <c r="C115">
        <v>18</v>
      </c>
      <c r="D115" t="s">
        <v>340</v>
      </c>
      <c r="F115" t="s">
        <v>265</v>
      </c>
    </row>
    <row r="116" spans="1:6" ht="12">
      <c r="A116" t="s">
        <v>159</v>
      </c>
      <c r="B116" t="s">
        <v>240</v>
      </c>
      <c r="C116">
        <v>18</v>
      </c>
      <c r="D116" t="s">
        <v>345</v>
      </c>
      <c r="F116" t="s">
        <v>264</v>
      </c>
    </row>
    <row r="117" spans="1:6" ht="12">
      <c r="A117" t="s">
        <v>159</v>
      </c>
      <c r="B117" t="s">
        <v>241</v>
      </c>
      <c r="C117">
        <v>18</v>
      </c>
      <c r="D117" t="s">
        <v>344</v>
      </c>
      <c r="F117" t="s">
        <v>264</v>
      </c>
    </row>
    <row r="118" spans="1:6" ht="12">
      <c r="A118" t="s">
        <v>159</v>
      </c>
      <c r="B118" t="s">
        <v>242</v>
      </c>
      <c r="C118">
        <v>18</v>
      </c>
      <c r="D118" t="s">
        <v>343</v>
      </c>
      <c r="F118" t="s">
        <v>264</v>
      </c>
    </row>
    <row r="119" spans="1:6" ht="12">
      <c r="A119" t="s">
        <v>159</v>
      </c>
      <c r="B119" t="s">
        <v>243</v>
      </c>
      <c r="C119">
        <v>18</v>
      </c>
      <c r="D119" t="s">
        <v>342</v>
      </c>
      <c r="F119" t="s">
        <v>265</v>
      </c>
    </row>
    <row r="120" spans="1:6" ht="12">
      <c r="A120" t="s">
        <v>159</v>
      </c>
      <c r="B120" t="s">
        <v>245</v>
      </c>
      <c r="C120">
        <v>18</v>
      </c>
      <c r="D120" t="s">
        <v>341</v>
      </c>
      <c r="F120" t="s">
        <v>263</v>
      </c>
    </row>
    <row r="121" spans="1:6" ht="12">
      <c r="A121" t="s">
        <v>159</v>
      </c>
      <c r="B121" t="s">
        <v>246</v>
      </c>
      <c r="C121">
        <v>18</v>
      </c>
      <c r="D121" t="s">
        <v>93</v>
      </c>
      <c r="F121" t="s">
        <v>196</v>
      </c>
    </row>
    <row r="122" spans="1:6" ht="12">
      <c r="A122" t="s">
        <v>159</v>
      </c>
      <c r="B122" t="s">
        <v>244</v>
      </c>
      <c r="C122">
        <v>18</v>
      </c>
      <c r="D122" t="s">
        <v>94</v>
      </c>
      <c r="F122" t="s">
        <v>196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UCSD-SIO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Staudigel</dc:creator>
  <cp:keywords/>
  <dc:description/>
  <cp:lastModifiedBy>garman</cp:lastModifiedBy>
  <cp:lastPrinted>1999-06-05T02:54:13Z</cp:lastPrinted>
  <dcterms:created xsi:type="dcterms:W3CDTF">1999-04-24T02:24:14Z</dcterms:created>
  <dcterms:modified xsi:type="dcterms:W3CDTF">2000-02-25T21:16:38Z</dcterms:modified>
  <cp:category/>
  <cp:version/>
  <cp:contentType/>
  <cp:contentStatus/>
</cp:coreProperties>
</file>