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" yWindow="24" windowWidth="15456" windowHeight="12384" activeTab="0"/>
  </bookViews>
  <sheets>
    <sheet name="Master VCD" sheetId="1" r:id="rId1"/>
    <sheet name="Explanatory notes" sheetId="2" r:id="rId2"/>
    <sheet name="Comments" sheetId="3" r:id="rId3"/>
    <sheet name="Unit boundaries" sheetId="4" r:id="rId4"/>
    <sheet name="Lithology%" sheetId="5" r:id="rId5"/>
    <sheet name="Sheet1" sheetId="6" r:id="rId6"/>
  </sheets>
  <definedNames>
    <definedName name="_xlnm.Print_Area" localSheetId="0">'Master VCD'!$A$1:$AM$38</definedName>
  </definedNames>
  <calcPr fullCalcOnLoad="1"/>
</workbook>
</file>

<file path=xl/sharedStrings.xml><?xml version="1.0" encoding="utf-8"?>
<sst xmlns="http://schemas.openxmlformats.org/spreadsheetml/2006/main" count="670" uniqueCount="295">
  <si>
    <t>amphibole min 0.3, ave 0.7, max 0.5, shape 8</t>
  </si>
  <si>
    <t>w/ serpentine veins</t>
  </si>
  <si>
    <t>3R</t>
  </si>
  <si>
    <t>0-16</t>
  </si>
  <si>
    <t>serpentinite fault gauge</t>
  </si>
  <si>
    <t>several pieces of altered ultramafic rocks</t>
  </si>
  <si>
    <t>23-34</t>
  </si>
  <si>
    <t>34</t>
  </si>
  <si>
    <t>small rounded pebbles of altered harzburgite (&lt;1 cm)</t>
  </si>
  <si>
    <t>pebbles of altered harzburgite and dunite</t>
  </si>
  <si>
    <t>4R</t>
  </si>
  <si>
    <t>0-7</t>
  </si>
  <si>
    <t>7-13</t>
  </si>
  <si>
    <t>13-57</t>
  </si>
  <si>
    <t>13</t>
  </si>
  <si>
    <t>57</t>
  </si>
  <si>
    <t>gabbronorite with &gt; 10% olivine</t>
  </si>
  <si>
    <t>&gt; 90% plagioclase</t>
  </si>
  <si>
    <t>troctolite</t>
  </si>
  <si>
    <t>&gt; 10% plagioclase and olivine</t>
  </si>
  <si>
    <t>clinopyroxenite</t>
  </si>
  <si>
    <t>orthopyroxenite</t>
  </si>
  <si>
    <t>websterite</t>
  </si>
  <si>
    <t>wehrlite</t>
  </si>
  <si>
    <t>cpx and &gt; 40% olivine</t>
  </si>
  <si>
    <t>microgabbro</t>
  </si>
  <si>
    <t>really small grains</t>
  </si>
  <si>
    <t>geometry</t>
  </si>
  <si>
    <t>name of rock based on modal proportions relying mostly on the IUGS classification</t>
  </si>
  <si>
    <t>refers to the modal percentage of the mineral and includes both the fresh and altered parts of</t>
  </si>
  <si>
    <t xml:space="preserve"> the rocks interpreted to be that mineral</t>
  </si>
  <si>
    <t>mylonitic</t>
  </si>
  <si>
    <t>Trns</t>
  </si>
  <si>
    <t>Totally altered</t>
  </si>
  <si>
    <t>serpentinite</t>
  </si>
  <si>
    <t>no igneous relicts</t>
  </si>
  <si>
    <t>Comments</t>
  </si>
  <si>
    <t>used when the host has been modified by the dike</t>
  </si>
  <si>
    <t>used when sidewall growth has taken place within the dike</t>
  </si>
  <si>
    <t>Section</t>
  </si>
  <si>
    <t>Curated</t>
  </si>
  <si>
    <t xml:space="preserve"> (all less than 10% plagioclase)</t>
  </si>
  <si>
    <t>&gt; 90% cpx, &lt; 40% olivine</t>
  </si>
  <si>
    <t>&gt; 90% opx, &lt; 40% olivine</t>
  </si>
  <si>
    <t>&gt; 10% opx and cpx, &lt; 40% olivine</t>
  </si>
  <si>
    <t xml:space="preserve"> system with allowances for the limitations of hand sample characterizations</t>
  </si>
  <si>
    <t>in millimeters for the minimum, average, and maximum sizes</t>
  </si>
  <si>
    <t>includes % phenocrysts under mineral categories</t>
  </si>
  <si>
    <t>includes % phenocrysts and vesicles</t>
  </si>
  <si>
    <t>shape described in comments</t>
  </si>
  <si>
    <t>attitude of dikes relative to host fabric as either paralell (0) or transverse (1)</t>
  </si>
  <si>
    <t>Segregations/Dikes</t>
  </si>
  <si>
    <t xml:space="preserve">describes the character of the contact between the segregation/dike and the host rock </t>
  </si>
  <si>
    <t>(all length measures are in centimeters)</t>
  </si>
  <si>
    <t>Segr./Dikes/Veins</t>
  </si>
  <si>
    <t>Y(1) / N(0) indicates that spinel is present in linear arrays</t>
  </si>
  <si>
    <t>Avg. size</t>
  </si>
  <si>
    <t>min.</t>
  </si>
  <si>
    <t>max.</t>
  </si>
  <si>
    <t>Orthopyroxene</t>
  </si>
  <si>
    <t>Clinopyroxene</t>
  </si>
  <si>
    <t>Plagioclase</t>
  </si>
  <si>
    <t xml:space="preserve">describes the morphology (aspect ratios) of porphyroclasts (1-4) and </t>
  </si>
  <si>
    <t>the habit of igneous (original) grains (5-8)</t>
  </si>
  <si>
    <t>location</t>
  </si>
  <si>
    <t>(note that more than one can apply)</t>
  </si>
  <si>
    <t>euhedral</t>
  </si>
  <si>
    <t>subhedral</t>
  </si>
  <si>
    <t>anhedral</t>
  </si>
  <si>
    <t>interstitial</t>
  </si>
  <si>
    <t>is a measure of the width of the dike perpendicular to the walls</t>
  </si>
  <si>
    <t>is a measure of the length of the dike in the core</t>
  </si>
  <si>
    <t>describes the relationship between different sets of dikes in the same sample</t>
  </si>
  <si>
    <t>interfingering</t>
  </si>
  <si>
    <t>used when the boundary is discrete but not planar</t>
  </si>
  <si>
    <t>used when the boundary is discrete and planar</t>
  </si>
  <si>
    <t>used when the boundary is not discrete</t>
  </si>
  <si>
    <t>Depth</t>
  </si>
  <si>
    <t>mylonitic dunite w/sulfide, very fresh; patch of orthopyroxenite?</t>
  </si>
  <si>
    <t>holly-leaf shaped spinel is enclosed in coarse opx grains at 62 and 73 cm. Thin dunite in 9; coarse opx in 3 layers</t>
  </si>
  <si>
    <t>harzburgite/dunite</t>
  </si>
  <si>
    <t>breccia</t>
  </si>
  <si>
    <t>spinel grains max 0.5 cm, veins at #5, 10, 1; amphibole-bearing pyroxenite dikelet (~3 mm thick) cut through Piece 14 and 15. spinel rich.</t>
  </si>
  <si>
    <t>Unit</t>
  </si>
  <si>
    <t>I</t>
  </si>
  <si>
    <t>II</t>
  </si>
  <si>
    <t>1R1</t>
  </si>
  <si>
    <t>2R1</t>
  </si>
  <si>
    <t>4R1</t>
  </si>
  <si>
    <t>starts</t>
  </si>
  <si>
    <t>stops</t>
  </si>
  <si>
    <t>section (top)</t>
  </si>
  <si>
    <t>section (end)</t>
  </si>
  <si>
    <t>section (end) depth</t>
  </si>
  <si>
    <t>III</t>
  </si>
  <si>
    <t>brecciated</t>
  </si>
  <si>
    <t>Dunite</t>
  </si>
  <si>
    <t>Harz/Dunite</t>
  </si>
  <si>
    <t>Harzburgite</t>
  </si>
  <si>
    <t>Thickness</t>
  </si>
  <si>
    <t>Leg-Hole</t>
  </si>
  <si>
    <t>Core</t>
  </si>
  <si>
    <t>Piece</t>
  </si>
  <si>
    <t>mbsf</t>
  </si>
  <si>
    <t>%</t>
  </si>
  <si>
    <t>Shape</t>
  </si>
  <si>
    <t>Olivine</t>
  </si>
  <si>
    <t>Spinel</t>
  </si>
  <si>
    <t>thickness</t>
  </si>
  <si>
    <t>length</t>
  </si>
  <si>
    <t>contact</t>
  </si>
  <si>
    <t>dike-dike</t>
  </si>
  <si>
    <t>Texture</t>
  </si>
  <si>
    <t>Lithology</t>
  </si>
  <si>
    <t>coarse granular</t>
  </si>
  <si>
    <t>medium granular</t>
  </si>
  <si>
    <t>porphyroclastic</t>
  </si>
  <si>
    <t>porphyroclastic with elongation</t>
  </si>
  <si>
    <t>equant</t>
  </si>
  <si>
    <t>&lt;1:2</t>
  </si>
  <si>
    <t>subequant</t>
  </si>
  <si>
    <t>1:2 to 1:3</t>
  </si>
  <si>
    <t>tabular</t>
  </si>
  <si>
    <t>1:3 to 1:5</t>
  </si>
  <si>
    <t>elongate</t>
  </si>
  <si>
    <t>&gt; 1:5</t>
  </si>
  <si>
    <t>parallel</t>
  </si>
  <si>
    <t>crossing sets</t>
  </si>
  <si>
    <t>mesh</t>
  </si>
  <si>
    <t>for two sets of dikes that corss and specify angle</t>
  </si>
  <si>
    <t>used when 3 or more sets interact</t>
  </si>
  <si>
    <t>for parallel sets of dike</t>
  </si>
  <si>
    <t>sharp</t>
  </si>
  <si>
    <t>reaction with host</t>
  </si>
  <si>
    <t>growth on walls</t>
  </si>
  <si>
    <t>diffuse</t>
  </si>
  <si>
    <t>dunite</t>
  </si>
  <si>
    <t>harzburgite</t>
  </si>
  <si>
    <t>harzburgite/lherzolite</t>
  </si>
  <si>
    <t>lherzolite</t>
  </si>
  <si>
    <t>no cpx visible</t>
  </si>
  <si>
    <t>some cpx visble (1 or 2 grains)</t>
  </si>
  <si>
    <t>cpx plainly visble (several grains or clusters)</t>
  </si>
  <si>
    <t>&gt; 90% olivine</t>
  </si>
  <si>
    <t>Visual Core Description Summary for ODP Site 209-1268</t>
  </si>
  <si>
    <t>porphyritic</t>
  </si>
  <si>
    <t>seriate</t>
  </si>
  <si>
    <t>poikiolitic</t>
  </si>
  <si>
    <t>glomerocrystic</t>
  </si>
  <si>
    <t>granular</t>
  </si>
  <si>
    <t>weakly foliated</t>
  </si>
  <si>
    <t>foliated</t>
  </si>
  <si>
    <t>strongly foliated</t>
  </si>
  <si>
    <t>pegmatitic</t>
  </si>
  <si>
    <t>Ultramafic Rocks</t>
  </si>
  <si>
    <t>Basalts</t>
  </si>
  <si>
    <t>aphyric (&lt;1%)</t>
  </si>
  <si>
    <t>vesicular (&gt;10%)</t>
  </si>
  <si>
    <t>Gabbros</t>
  </si>
  <si>
    <t>Minerals</t>
  </si>
  <si>
    <t>size</t>
  </si>
  <si>
    <t>shape</t>
  </si>
  <si>
    <t>trains</t>
  </si>
  <si>
    <t>spindled spinel associated w/ opx grains</t>
  </si>
  <si>
    <t>holly-leaf shaped spinel is enclosed in coarse opx grains at 97 cm. Orthopyroxenite patchs at 107 and 118 cm. Possible cpx? Serpentinite veins at 110 cm.</t>
  </si>
  <si>
    <t>holly leaf-shaped spinels (max. 3 mm) in coarse opx grains</t>
  </si>
  <si>
    <t>spinel grains are frequently enclosed in coarse opx grains</t>
  </si>
  <si>
    <t>2 small pebbles (altered harzburgite?)</t>
  </si>
  <si>
    <t>holly leaf-shaped spinel in coarse opx grains</t>
  </si>
  <si>
    <t>Visual Core Description Summary for ODP Site 209-1270A</t>
  </si>
  <si>
    <t>breccia including phenocrysts of plag, cpx, olivine w/euhedral shape surrounded by carbonate veins</t>
  </si>
  <si>
    <t>Describes the hand sample texture of the rock. Three types of rocks are delineated.</t>
  </si>
  <si>
    <t>Peridotites</t>
  </si>
  <si>
    <t>gabbro</t>
  </si>
  <si>
    <t>olivine gabbro</t>
  </si>
  <si>
    <t>gabbronorite</t>
  </si>
  <si>
    <t>olivine gabbronorite</t>
  </si>
  <si>
    <t>anorthosite</t>
  </si>
  <si>
    <t>with mineralogical and textural modifiers</t>
  </si>
  <si>
    <t>&gt; 10% plagioclase and cpx</t>
  </si>
  <si>
    <t>gabbro with &gt; 10% olivine</t>
  </si>
  <si>
    <t>gabbro with &gt; 10% opx</t>
  </si>
  <si>
    <t>% confidence</t>
  </si>
  <si>
    <t>1270A</t>
  </si>
  <si>
    <t>1R</t>
  </si>
  <si>
    <t>0-4.5</t>
  </si>
  <si>
    <t>4.5-8</t>
  </si>
  <si>
    <t>8-16</t>
  </si>
  <si>
    <t>16-30</t>
  </si>
  <si>
    <t>30-33</t>
  </si>
  <si>
    <t>33-36</t>
  </si>
  <si>
    <t>36-81</t>
  </si>
  <si>
    <t>81-143</t>
  </si>
  <si>
    <t>1</t>
  </si>
  <si>
    <t>2</t>
  </si>
  <si>
    <t>2-3</t>
  </si>
  <si>
    <t>4</t>
  </si>
  <si>
    <t>4-5</t>
  </si>
  <si>
    <t>6</t>
  </si>
  <si>
    <t>7</t>
  </si>
  <si>
    <t>7-15</t>
  </si>
  <si>
    <t>16-23</t>
  </si>
  <si>
    <t>Top</t>
  </si>
  <si>
    <t>Bottom</t>
  </si>
  <si>
    <t>0</t>
  </si>
  <si>
    <t>4.5</t>
  </si>
  <si>
    <t>8</t>
  </si>
  <si>
    <t>16</t>
  </si>
  <si>
    <t>30</t>
  </si>
  <si>
    <t>33</t>
  </si>
  <si>
    <t>36</t>
  </si>
  <si>
    <t>81</t>
  </si>
  <si>
    <t>143</t>
  </si>
  <si>
    <t>&lt;0.1</t>
  </si>
  <si>
    <t>deformed with elongated Opx.  w/ serpentine veins</t>
  </si>
  <si>
    <t>deformed with elongated Opx.. w/ serpentine veins</t>
  </si>
  <si>
    <t>?</t>
  </si>
  <si>
    <t>&lt;1</t>
  </si>
  <si>
    <t>2cm of dunite, orthopyroxenite at the top of piece at 5 cm with a contact to dunite at 6 cm</t>
  </si>
  <si>
    <t>grain size of opx is as small as olivine</t>
  </si>
  <si>
    <t>w/ serpentinite vein (0.5 cm thick)</t>
  </si>
  <si>
    <t>0-4</t>
  </si>
  <si>
    <t>4-15</t>
  </si>
  <si>
    <t>15-32</t>
  </si>
  <si>
    <t>32-40.5</t>
  </si>
  <si>
    <t>1-2</t>
  </si>
  <si>
    <t>3-5</t>
  </si>
  <si>
    <t>3</t>
  </si>
  <si>
    <t>15</t>
  </si>
  <si>
    <t>32</t>
  </si>
  <si>
    <t>40.5</t>
  </si>
  <si>
    <t>at 0-4 cm, sheared to have tabular opx w/ strong foliation</t>
  </si>
  <si>
    <t>many spinels in opx porphyroclasts</t>
  </si>
  <si>
    <t>2R</t>
  </si>
  <si>
    <t>0-3</t>
  </si>
  <si>
    <t>3-31</t>
  </si>
  <si>
    <t>31-33</t>
  </si>
  <si>
    <t>33-38</t>
  </si>
  <si>
    <t>38-44</t>
  </si>
  <si>
    <t>44-72</t>
  </si>
  <si>
    <t>72-75</t>
  </si>
  <si>
    <t>75-81</t>
  </si>
  <si>
    <t>81-84.5</t>
  </si>
  <si>
    <t>84.5-95</t>
  </si>
  <si>
    <t>95-101</t>
  </si>
  <si>
    <t>101-104</t>
  </si>
  <si>
    <t>104-113</t>
  </si>
  <si>
    <t>113-116.5</t>
  </si>
  <si>
    <t>116.5</t>
  </si>
  <si>
    <t>116.5-124.5</t>
  </si>
  <si>
    <t>31</t>
  </si>
  <si>
    <t>38</t>
  </si>
  <si>
    <t>44</t>
  </si>
  <si>
    <t>72</t>
  </si>
  <si>
    <t>75</t>
  </si>
  <si>
    <t>84.5</t>
  </si>
  <si>
    <t>95</t>
  </si>
  <si>
    <t>101</t>
  </si>
  <si>
    <t>104</t>
  </si>
  <si>
    <t>113</t>
  </si>
  <si>
    <t>124.5</t>
  </si>
  <si>
    <t>2-7</t>
  </si>
  <si>
    <t>9</t>
  </si>
  <si>
    <t>10</t>
  </si>
  <si>
    <t>11-16</t>
  </si>
  <si>
    <t>17</t>
  </si>
  <si>
    <t>18-19</t>
  </si>
  <si>
    <t>20</t>
  </si>
  <si>
    <t>21</t>
  </si>
  <si>
    <t>22</t>
  </si>
  <si>
    <t>23</t>
  </si>
  <si>
    <t>24-25</t>
  </si>
  <si>
    <t>26</t>
  </si>
  <si>
    <t>27</t>
  </si>
  <si>
    <t>sand pebbles consisting of ol, opx, sp</t>
  </si>
  <si>
    <t>spinel grains are frequently enclosed in opx porphyroclasts.</t>
  </si>
  <si>
    <t>Top (cm)</t>
  </si>
  <si>
    <t>Bottom (cm)</t>
  </si>
  <si>
    <t>2 cm of dunite, orthopyroxenite at the top of piece at 5 cm with a contact to dunite at 6 cm</t>
  </si>
  <si>
    <t>grain size of orthopyroxene is as small as olivine</t>
  </si>
  <si>
    <t>holly-leaf shaped spinel is enclosed in coarse orthopyroxene grains at 62 and 73 cm. Thin dunite in piece 9; coarse orthopyroxene in three layers</t>
  </si>
  <si>
    <t>holly-leaf shaped spinel is enclosed in coarse orthopyroxene grains at 97 cm. Orthopyroxenite patchs at 107 and 118 cm. Possible clinopyroxene? Serpentinite veins at 110 cm.</t>
  </si>
  <si>
    <t>at 0-4 cm, sheared to have tabular orthopyroxene w/ strong foliation</t>
  </si>
  <si>
    <t>many spinels in orthopyroxene porphyroclasts</t>
  </si>
  <si>
    <t>holly leaf-shaped spinel in coarse orthopyroxene grains</t>
  </si>
  <si>
    <t>holly leaf-shaped spinels (max. 3 mm) in coarse orthopyroxene grains</t>
  </si>
  <si>
    <t>two small pebbles (altered harzburgite?)</t>
  </si>
  <si>
    <t>sand pebbles consisting of olivine, orthopyroxene, spinel</t>
  </si>
  <si>
    <t>spinel grains are frequently enclosed in orthopyroxene porphyroclasts.</t>
  </si>
  <si>
    <t>spinel grains are frequently enclosed in coarse orthopyroxene grains</t>
  </si>
  <si>
    <t>deformed with elongated orthopyroxene.  w/ serpentine veins</t>
  </si>
  <si>
    <t>spindled spinel associated w/ orthopyroxene grains</t>
  </si>
  <si>
    <t>breccia including phenocrysts of plagioclase, clinopyroxene, olivine w/euhedral shape surrounded by carbonate veins</t>
  </si>
  <si>
    <t>deformed with elongated orthopyroxene w/ serpentine veins</t>
  </si>
  <si>
    <t>spinel grains max 0.5 cm, veins at #5, 10, 1; amphibole-bearing pyroxenite dikelet (~3 mm thick) cut through Pieces 14 and 15. spinel rich.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</si>
</sst>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2"/>
      <name val="Tms Rmn"/>
      <family val="0"/>
    </font>
    <font>
      <sz val="12"/>
      <name val="Tms Rmn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 textRotation="90"/>
    </xf>
    <xf numFmtId="49" fontId="0" fillId="0" borderId="7" xfId="0" applyNumberFormat="1" applyFont="1" applyFill="1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  <xf numFmtId="0" fontId="0" fillId="0" borderId="7" xfId="0" applyFill="1" applyBorder="1" applyAlignment="1">
      <alignment horizontal="center" textRotation="90"/>
    </xf>
    <xf numFmtId="0" fontId="0" fillId="0" borderId="9" xfId="0" applyFill="1" applyBorder="1" applyAlignment="1">
      <alignment horizontal="center" textRotation="90"/>
    </xf>
    <xf numFmtId="0" fontId="0" fillId="0" borderId="8" xfId="0" applyFont="1" applyFill="1" applyBorder="1" applyAlignment="1">
      <alignment horizontal="center" textRotation="90"/>
    </xf>
    <xf numFmtId="0" fontId="0" fillId="0" borderId="7" xfId="0" applyFont="1" applyFill="1" applyBorder="1" applyAlignment="1">
      <alignment horizontal="left" textRotation="90"/>
    </xf>
    <xf numFmtId="0" fontId="0" fillId="0" borderId="7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textRotation="90"/>
    </xf>
    <xf numFmtId="0" fontId="0" fillId="0" borderId="7" xfId="0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textRotation="90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textRotation="90"/>
    </xf>
    <xf numFmtId="2" fontId="0" fillId="0" borderId="0" xfId="0" applyNumberFormat="1" applyAlignment="1">
      <alignment/>
    </xf>
    <xf numFmtId="49" fontId="0" fillId="2" borderId="0" xfId="0" applyNumberForma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2" borderId="7" xfId="0" applyNumberFormat="1" applyFont="1" applyFill="1" applyBorder="1" applyAlignment="1">
      <alignment horizontal="center" textRotation="90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7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/>
    </xf>
    <xf numFmtId="1" fontId="0" fillId="0" borderId="0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49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1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7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workbookViewId="0" topLeftCell="A1">
      <selection activeCell="A5" sqref="A5"/>
    </sheetView>
  </sheetViews>
  <sheetFormatPr defaultColWidth="9.00390625" defaultRowHeight="12"/>
  <cols>
    <col min="1" max="1" width="8.125" style="0" customWidth="1"/>
    <col min="2" max="2" width="3.375" style="2" customWidth="1"/>
    <col min="3" max="3" width="3.125" style="2" customWidth="1"/>
    <col min="4" max="4" width="9.125" style="44" customWidth="1"/>
    <col min="5" max="5" width="3.875" style="44" customWidth="1"/>
    <col min="6" max="6" width="4.375" style="44" customWidth="1"/>
    <col min="7" max="7" width="5.50390625" style="44" customWidth="1"/>
    <col min="8" max="8" width="6.00390625" style="2" customWidth="1"/>
    <col min="9" max="9" width="4.00390625" style="2" customWidth="1"/>
    <col min="10" max="10" width="10.625" style="84" customWidth="1"/>
    <col min="11" max="11" width="3.125" style="2" customWidth="1"/>
    <col min="12" max="13" width="4.00390625" style="2" customWidth="1"/>
    <col min="14" max="14" width="4.00390625" style="39" customWidth="1"/>
    <col min="15" max="16" width="3.00390625" style="2" customWidth="1"/>
    <col min="17" max="17" width="3.875" style="2" customWidth="1"/>
    <col min="18" max="18" width="4.375" style="2" customWidth="1"/>
    <col min="19" max="19" width="4.00390625" style="48" customWidth="1"/>
    <col min="20" max="22" width="3.00390625" style="2" customWidth="1"/>
    <col min="23" max="23" width="3.875" style="2" customWidth="1"/>
    <col min="24" max="24" width="4.125" style="39" customWidth="1"/>
    <col min="25" max="25" width="3.00390625" style="2" customWidth="1"/>
    <col min="26" max="26" width="3.875" style="2" customWidth="1"/>
    <col min="27" max="28" width="3.00390625" style="2" customWidth="1"/>
    <col min="29" max="29" width="3.00390625" style="39" customWidth="1"/>
    <col min="30" max="33" width="3.00390625" style="2" customWidth="1"/>
    <col min="34" max="35" width="4.125" style="2" bestFit="1" customWidth="1"/>
    <col min="36" max="36" width="3.00390625" style="48" customWidth="1"/>
    <col min="37" max="37" width="4.125" style="2" customWidth="1"/>
    <col min="38" max="38" width="30.625" style="55" customWidth="1"/>
    <col min="39" max="39" width="3.875" style="45" customWidth="1"/>
    <col min="40" max="40" width="11.50390625" style="0" customWidth="1"/>
    <col min="41" max="41" width="29.875" style="0" customWidth="1"/>
    <col min="42" max="42" width="7.875" style="0" customWidth="1"/>
    <col min="43" max="16384" width="11.50390625" style="0" customWidth="1"/>
  </cols>
  <sheetData>
    <row r="1" ht="18">
      <c r="A1" s="1" t="s">
        <v>169</v>
      </c>
    </row>
    <row r="3" spans="1:35" ht="12">
      <c r="A3" t="s">
        <v>53</v>
      </c>
      <c r="Q3" s="42"/>
      <c r="AH3" s="42"/>
      <c r="AI3" s="42"/>
    </row>
    <row r="4" spans="1:39" s="3" customFormat="1" ht="12">
      <c r="A4" s="9" t="s">
        <v>154</v>
      </c>
      <c r="B4" s="4"/>
      <c r="C4" s="4"/>
      <c r="D4" s="11" t="s">
        <v>77</v>
      </c>
      <c r="E4" s="11"/>
      <c r="F4" s="11"/>
      <c r="G4" s="11"/>
      <c r="H4" s="10" t="s">
        <v>77</v>
      </c>
      <c r="I4" s="12"/>
      <c r="J4" s="85"/>
      <c r="K4" s="13"/>
      <c r="L4" s="14" t="s">
        <v>106</v>
      </c>
      <c r="M4" s="14"/>
      <c r="N4" s="40"/>
      <c r="O4" s="15"/>
      <c r="P4" s="13"/>
      <c r="R4" s="14" t="s">
        <v>59</v>
      </c>
      <c r="S4" s="49"/>
      <c r="T4" s="15"/>
      <c r="U4" s="13"/>
      <c r="V4" s="14"/>
      <c r="W4" s="14" t="s">
        <v>60</v>
      </c>
      <c r="X4" s="40"/>
      <c r="Y4" s="15"/>
      <c r="Z4" s="13"/>
      <c r="AA4" s="14"/>
      <c r="AB4" s="14" t="s">
        <v>107</v>
      </c>
      <c r="AC4" s="40"/>
      <c r="AD4" s="14"/>
      <c r="AE4" s="15"/>
      <c r="AF4" s="14"/>
      <c r="AG4" s="14" t="s">
        <v>61</v>
      </c>
      <c r="AJ4" s="62"/>
      <c r="AK4" s="5"/>
      <c r="AL4" s="56"/>
      <c r="AM4" s="46"/>
    </row>
    <row r="5" spans="1:39" s="3" customFormat="1" ht="60">
      <c r="A5" s="16" t="s">
        <v>100</v>
      </c>
      <c r="B5" s="17" t="s">
        <v>101</v>
      </c>
      <c r="C5" s="17" t="s">
        <v>39</v>
      </c>
      <c r="D5" s="18" t="s">
        <v>40</v>
      </c>
      <c r="E5" s="18" t="s">
        <v>276</v>
      </c>
      <c r="F5" s="18" t="s">
        <v>277</v>
      </c>
      <c r="G5" s="18" t="s">
        <v>102</v>
      </c>
      <c r="H5" s="17" t="s">
        <v>103</v>
      </c>
      <c r="I5" s="17" t="s">
        <v>113</v>
      </c>
      <c r="J5" s="86"/>
      <c r="K5" s="19" t="s">
        <v>104</v>
      </c>
      <c r="L5" s="41" t="s">
        <v>57</v>
      </c>
      <c r="M5" s="20" t="s">
        <v>56</v>
      </c>
      <c r="N5" s="41" t="s">
        <v>58</v>
      </c>
      <c r="O5" s="21" t="s">
        <v>105</v>
      </c>
      <c r="P5" s="19" t="s">
        <v>104</v>
      </c>
      <c r="Q5" s="41" t="s">
        <v>57</v>
      </c>
      <c r="R5" s="20" t="s">
        <v>56</v>
      </c>
      <c r="S5" s="50" t="s">
        <v>58</v>
      </c>
      <c r="T5" s="21" t="s">
        <v>105</v>
      </c>
      <c r="U5" s="19" t="s">
        <v>104</v>
      </c>
      <c r="V5" s="41" t="s">
        <v>57</v>
      </c>
      <c r="W5" s="20" t="s">
        <v>56</v>
      </c>
      <c r="X5" s="41" t="s">
        <v>58</v>
      </c>
      <c r="Y5" s="21" t="s">
        <v>105</v>
      </c>
      <c r="Z5" s="19" t="s">
        <v>104</v>
      </c>
      <c r="AA5" s="41" t="s">
        <v>57</v>
      </c>
      <c r="AB5" s="20" t="s">
        <v>56</v>
      </c>
      <c r="AC5" s="41" t="s">
        <v>58</v>
      </c>
      <c r="AD5" s="21" t="s">
        <v>105</v>
      </c>
      <c r="AE5" s="21" t="s">
        <v>32</v>
      </c>
      <c r="AF5" s="19" t="s">
        <v>104</v>
      </c>
      <c r="AG5" s="41" t="s">
        <v>57</v>
      </c>
      <c r="AH5" s="20" t="s">
        <v>56</v>
      </c>
      <c r="AI5" s="41" t="s">
        <v>58</v>
      </c>
      <c r="AJ5" s="63" t="s">
        <v>105</v>
      </c>
      <c r="AK5" s="22" t="s">
        <v>112</v>
      </c>
      <c r="AL5" s="57" t="s">
        <v>36</v>
      </c>
      <c r="AM5" s="47" t="s">
        <v>182</v>
      </c>
    </row>
    <row r="6" spans="1:39" ht="23.25">
      <c r="A6" t="s">
        <v>183</v>
      </c>
      <c r="B6" s="2" t="s">
        <v>184</v>
      </c>
      <c r="C6" s="2">
        <v>1</v>
      </c>
      <c r="D6" s="44" t="s">
        <v>185</v>
      </c>
      <c r="E6" s="45" t="s">
        <v>204</v>
      </c>
      <c r="F6" s="45" t="s">
        <v>205</v>
      </c>
      <c r="G6" s="44" t="s">
        <v>193</v>
      </c>
      <c r="H6" s="59">
        <v>0</v>
      </c>
      <c r="I6" s="6">
        <v>1.5</v>
      </c>
      <c r="J6" s="87" t="s">
        <v>80</v>
      </c>
      <c r="K6" s="2">
        <v>90</v>
      </c>
      <c r="O6" s="52"/>
      <c r="P6" s="2">
        <v>10</v>
      </c>
      <c r="Q6" s="2">
        <v>0.1</v>
      </c>
      <c r="R6" s="2">
        <v>0.3</v>
      </c>
      <c r="S6" s="48">
        <v>0.7</v>
      </c>
      <c r="T6" s="52">
        <v>7</v>
      </c>
      <c r="Y6" s="52"/>
      <c r="Z6" s="2">
        <v>1</v>
      </c>
      <c r="AE6" s="6">
        <v>0</v>
      </c>
      <c r="AK6" s="6">
        <v>1</v>
      </c>
      <c r="AL6" s="58" t="s">
        <v>9</v>
      </c>
      <c r="AM6" s="45">
        <v>20</v>
      </c>
    </row>
    <row r="7" spans="4:39" ht="42" customHeight="1">
      <c r="D7" s="44" t="s">
        <v>186</v>
      </c>
      <c r="E7" s="45" t="s">
        <v>205</v>
      </c>
      <c r="F7" s="45" t="s">
        <v>206</v>
      </c>
      <c r="G7" s="44" t="s">
        <v>194</v>
      </c>
      <c r="H7" s="59">
        <f>H$6+E7/100</f>
        <v>0.045</v>
      </c>
      <c r="I7" s="7">
        <v>1</v>
      </c>
      <c r="J7" s="87" t="s">
        <v>136</v>
      </c>
      <c r="K7" s="2">
        <v>97</v>
      </c>
      <c r="O7" s="53"/>
      <c r="P7" s="2">
        <v>2</v>
      </c>
      <c r="Q7" s="2">
        <v>0.1</v>
      </c>
      <c r="R7" s="2">
        <v>0.2</v>
      </c>
      <c r="S7" s="48">
        <v>0.3</v>
      </c>
      <c r="T7" s="53">
        <v>7</v>
      </c>
      <c r="Y7" s="53"/>
      <c r="Z7" s="2">
        <v>1</v>
      </c>
      <c r="AE7" s="7">
        <v>0</v>
      </c>
      <c r="AK7" s="7"/>
      <c r="AL7" s="58" t="s">
        <v>278</v>
      </c>
      <c r="AM7" s="45">
        <v>50</v>
      </c>
    </row>
    <row r="8" spans="4:39" ht="21" customHeight="1">
      <c r="D8" s="44" t="s">
        <v>187</v>
      </c>
      <c r="E8" s="45" t="s">
        <v>206</v>
      </c>
      <c r="F8" s="45" t="s">
        <v>207</v>
      </c>
      <c r="G8" s="44" t="s">
        <v>195</v>
      </c>
      <c r="H8" s="59">
        <f aca="true" t="shared" si="0" ref="H8:H13">H$6+E8/100</f>
        <v>0.08</v>
      </c>
      <c r="I8" s="7">
        <v>2</v>
      </c>
      <c r="J8" s="87" t="s">
        <v>137</v>
      </c>
      <c r="K8" s="2">
        <v>76</v>
      </c>
      <c r="O8" s="53"/>
      <c r="P8" s="2">
        <v>23</v>
      </c>
      <c r="Q8" s="2">
        <v>0.1</v>
      </c>
      <c r="R8" s="2">
        <v>0.3</v>
      </c>
      <c r="S8" s="48">
        <v>0.7</v>
      </c>
      <c r="T8" s="53">
        <v>7</v>
      </c>
      <c r="Y8" s="53"/>
      <c r="Z8" s="2">
        <v>1</v>
      </c>
      <c r="AE8" s="7">
        <v>0</v>
      </c>
      <c r="AK8" s="7">
        <v>1</v>
      </c>
      <c r="AL8" s="58"/>
      <c r="AM8" s="45">
        <v>80</v>
      </c>
    </row>
    <row r="9" spans="4:39" ht="21" customHeight="1">
      <c r="D9" s="44" t="s">
        <v>188</v>
      </c>
      <c r="E9" s="45" t="s">
        <v>207</v>
      </c>
      <c r="F9" s="45" t="s">
        <v>208</v>
      </c>
      <c r="G9" s="44" t="s">
        <v>197</v>
      </c>
      <c r="H9" s="59">
        <f t="shared" si="0"/>
        <v>0.16</v>
      </c>
      <c r="I9" s="7">
        <v>1</v>
      </c>
      <c r="J9" s="87" t="s">
        <v>136</v>
      </c>
      <c r="K9" s="2">
        <v>97</v>
      </c>
      <c r="L9" s="48">
        <v>0.1</v>
      </c>
      <c r="M9" s="48">
        <v>0.1</v>
      </c>
      <c r="N9" s="48">
        <v>0.1</v>
      </c>
      <c r="O9" s="54">
        <v>7</v>
      </c>
      <c r="P9" s="2">
        <v>2</v>
      </c>
      <c r="Q9" s="2">
        <v>0.1</v>
      </c>
      <c r="R9" s="2">
        <v>0.1</v>
      </c>
      <c r="S9" s="48">
        <v>0.1</v>
      </c>
      <c r="T9" s="53">
        <v>7</v>
      </c>
      <c r="Y9" s="53"/>
      <c r="Z9" s="2">
        <v>1</v>
      </c>
      <c r="AE9" s="7">
        <v>0</v>
      </c>
      <c r="AK9" s="7"/>
      <c r="AL9" s="58" t="s">
        <v>279</v>
      </c>
      <c r="AM9" s="45">
        <v>50</v>
      </c>
    </row>
    <row r="10" spans="4:39" ht="21" customHeight="1">
      <c r="D10" s="44" t="s">
        <v>189</v>
      </c>
      <c r="E10" s="45" t="s">
        <v>208</v>
      </c>
      <c r="F10" s="45" t="s">
        <v>209</v>
      </c>
      <c r="G10" s="44" t="s">
        <v>198</v>
      </c>
      <c r="H10" s="59">
        <f t="shared" si="0"/>
        <v>0.3</v>
      </c>
      <c r="I10" s="7">
        <v>2</v>
      </c>
      <c r="J10" s="87" t="s">
        <v>137</v>
      </c>
      <c r="K10" s="2">
        <v>74</v>
      </c>
      <c r="O10" s="53"/>
      <c r="P10" s="2">
        <v>25</v>
      </c>
      <c r="Q10" s="2">
        <v>0.1</v>
      </c>
      <c r="R10" s="2">
        <v>0.3</v>
      </c>
      <c r="S10" s="48">
        <v>0.6</v>
      </c>
      <c r="T10" s="53">
        <v>7</v>
      </c>
      <c r="Y10" s="53"/>
      <c r="Z10" s="2" t="s">
        <v>217</v>
      </c>
      <c r="AE10" s="7">
        <v>0</v>
      </c>
      <c r="AK10" s="7">
        <v>1</v>
      </c>
      <c r="AL10" s="58" t="s">
        <v>220</v>
      </c>
      <c r="AM10" s="45">
        <v>80</v>
      </c>
    </row>
    <row r="11" spans="4:39" ht="21" customHeight="1">
      <c r="D11" s="44" t="s">
        <v>190</v>
      </c>
      <c r="E11" s="45" t="s">
        <v>209</v>
      </c>
      <c r="F11" s="45" t="s">
        <v>210</v>
      </c>
      <c r="G11" s="44" t="s">
        <v>199</v>
      </c>
      <c r="H11" s="59">
        <f t="shared" si="0"/>
        <v>0.33</v>
      </c>
      <c r="I11" s="7">
        <v>1</v>
      </c>
      <c r="J11" s="87" t="s">
        <v>136</v>
      </c>
      <c r="K11" s="2">
        <v>94</v>
      </c>
      <c r="O11" s="53"/>
      <c r="P11" s="2">
        <v>5</v>
      </c>
      <c r="R11" s="2" t="s">
        <v>213</v>
      </c>
      <c r="S11" s="48">
        <v>0.1</v>
      </c>
      <c r="T11" s="53">
        <v>7</v>
      </c>
      <c r="Y11" s="53"/>
      <c r="Z11" s="2">
        <v>1</v>
      </c>
      <c r="AE11" s="7">
        <v>0</v>
      </c>
      <c r="AK11" s="7">
        <v>5</v>
      </c>
      <c r="AL11" s="58" t="s">
        <v>78</v>
      </c>
      <c r="AM11" s="45">
        <v>80</v>
      </c>
    </row>
    <row r="12" spans="4:39" ht="57">
      <c r="D12" s="44" t="s">
        <v>191</v>
      </c>
      <c r="E12" s="45" t="s">
        <v>210</v>
      </c>
      <c r="F12" s="45" t="s">
        <v>211</v>
      </c>
      <c r="G12" s="44" t="s">
        <v>200</v>
      </c>
      <c r="H12" s="59">
        <f t="shared" si="0"/>
        <v>0.36</v>
      </c>
      <c r="I12" s="7">
        <v>2</v>
      </c>
      <c r="J12" s="87" t="s">
        <v>137</v>
      </c>
      <c r="K12" s="2">
        <v>74</v>
      </c>
      <c r="O12" s="53"/>
      <c r="P12" s="2">
        <v>25</v>
      </c>
      <c r="Q12" s="2">
        <v>0.1</v>
      </c>
      <c r="R12" s="2">
        <v>0.3</v>
      </c>
      <c r="S12" s="48">
        <v>1</v>
      </c>
      <c r="T12" s="53">
        <v>7</v>
      </c>
      <c r="Y12" s="53"/>
      <c r="Z12" s="2">
        <v>1</v>
      </c>
      <c r="AE12" s="7">
        <v>0</v>
      </c>
      <c r="AK12" s="7">
        <v>1</v>
      </c>
      <c r="AL12" s="58" t="s">
        <v>280</v>
      </c>
      <c r="AM12" s="45">
        <v>80</v>
      </c>
    </row>
    <row r="13" spans="4:39" ht="63.75" customHeight="1">
      <c r="D13" s="44" t="s">
        <v>192</v>
      </c>
      <c r="E13" s="45" t="s">
        <v>211</v>
      </c>
      <c r="F13" s="45" t="s">
        <v>212</v>
      </c>
      <c r="G13" s="44" t="s">
        <v>201</v>
      </c>
      <c r="H13" s="59">
        <f t="shared" si="0"/>
        <v>0.81</v>
      </c>
      <c r="I13" s="7">
        <v>2</v>
      </c>
      <c r="J13" s="87" t="s">
        <v>137</v>
      </c>
      <c r="K13" s="2">
        <v>69</v>
      </c>
      <c r="O13" s="53"/>
      <c r="P13" s="2">
        <v>30</v>
      </c>
      <c r="Q13" s="2">
        <v>0.2</v>
      </c>
      <c r="R13" s="2">
        <v>0.5</v>
      </c>
      <c r="S13" s="48">
        <v>1</v>
      </c>
      <c r="T13" s="53">
        <v>7</v>
      </c>
      <c r="U13" s="2" t="s">
        <v>216</v>
      </c>
      <c r="Y13" s="53"/>
      <c r="Z13" s="2">
        <v>1</v>
      </c>
      <c r="AE13" s="7">
        <v>0</v>
      </c>
      <c r="AK13" s="7">
        <v>1</v>
      </c>
      <c r="AL13" s="58" t="s">
        <v>281</v>
      </c>
      <c r="AM13" s="45">
        <v>80</v>
      </c>
    </row>
    <row r="14" spans="1:39" ht="27.75" customHeight="1">
      <c r="A14" t="s">
        <v>183</v>
      </c>
      <c r="B14" s="2" t="s">
        <v>184</v>
      </c>
      <c r="C14" s="2">
        <v>2</v>
      </c>
      <c r="D14" s="44" t="s">
        <v>221</v>
      </c>
      <c r="E14" s="45" t="s">
        <v>204</v>
      </c>
      <c r="F14" s="45" t="s">
        <v>196</v>
      </c>
      <c r="G14" s="44" t="s">
        <v>193</v>
      </c>
      <c r="H14" s="59">
        <v>1.5</v>
      </c>
      <c r="I14" s="7">
        <v>2</v>
      </c>
      <c r="J14" s="87" t="s">
        <v>137</v>
      </c>
      <c r="K14" s="2">
        <v>79</v>
      </c>
      <c r="O14" s="53"/>
      <c r="P14" s="2">
        <v>20</v>
      </c>
      <c r="Q14" s="2">
        <v>0.2</v>
      </c>
      <c r="R14" s="2">
        <v>0.4</v>
      </c>
      <c r="S14" s="48">
        <v>1</v>
      </c>
      <c r="T14" s="53">
        <v>7</v>
      </c>
      <c r="Y14" s="53"/>
      <c r="Z14" s="2">
        <v>1</v>
      </c>
      <c r="AE14" s="7">
        <v>0</v>
      </c>
      <c r="AK14" s="7">
        <v>4</v>
      </c>
      <c r="AL14" s="58" t="s">
        <v>282</v>
      </c>
      <c r="AM14" s="45">
        <v>80</v>
      </c>
    </row>
    <row r="15" spans="4:39" ht="21.75" customHeight="1">
      <c r="D15" s="44" t="s">
        <v>222</v>
      </c>
      <c r="E15" s="45" t="s">
        <v>196</v>
      </c>
      <c r="F15" s="45" t="s">
        <v>228</v>
      </c>
      <c r="G15" s="44" t="s">
        <v>225</v>
      </c>
      <c r="H15" s="59">
        <f>H$14+E15/100</f>
        <v>1.54</v>
      </c>
      <c r="I15" s="7">
        <v>2</v>
      </c>
      <c r="J15" s="87" t="s">
        <v>137</v>
      </c>
      <c r="K15" s="2">
        <v>74</v>
      </c>
      <c r="O15" s="53"/>
      <c r="P15" s="2">
        <v>25</v>
      </c>
      <c r="Q15" s="2">
        <v>0.1</v>
      </c>
      <c r="R15" s="2">
        <v>0.5</v>
      </c>
      <c r="S15" s="48">
        <v>1.2</v>
      </c>
      <c r="T15" s="53">
        <v>7</v>
      </c>
      <c r="Y15" s="53"/>
      <c r="Z15" s="2">
        <v>1</v>
      </c>
      <c r="AE15" s="7">
        <v>0</v>
      </c>
      <c r="AK15" s="7">
        <v>3</v>
      </c>
      <c r="AL15" s="58" t="s">
        <v>283</v>
      </c>
      <c r="AM15" s="45">
        <v>80</v>
      </c>
    </row>
    <row r="16" spans="4:39" ht="27" customHeight="1">
      <c r="D16" s="44" t="s">
        <v>223</v>
      </c>
      <c r="E16" s="45" t="s">
        <v>228</v>
      </c>
      <c r="F16" s="45" t="s">
        <v>229</v>
      </c>
      <c r="G16" s="44" t="s">
        <v>226</v>
      </c>
      <c r="H16" s="59">
        <f>H$14+E16/100</f>
        <v>1.65</v>
      </c>
      <c r="I16" s="7">
        <v>2</v>
      </c>
      <c r="J16" s="87" t="s">
        <v>137</v>
      </c>
      <c r="K16" s="2">
        <v>74</v>
      </c>
      <c r="O16" s="53"/>
      <c r="P16" s="2">
        <v>25</v>
      </c>
      <c r="Q16" s="2">
        <v>0.2</v>
      </c>
      <c r="R16" s="2">
        <v>0.6</v>
      </c>
      <c r="S16" s="48">
        <v>1.5</v>
      </c>
      <c r="T16" s="53">
        <v>7</v>
      </c>
      <c r="Y16" s="53"/>
      <c r="Z16" s="2">
        <v>1</v>
      </c>
      <c r="AE16" s="7">
        <v>0</v>
      </c>
      <c r="AK16" s="7">
        <v>2</v>
      </c>
      <c r="AL16" s="58" t="s">
        <v>284</v>
      </c>
      <c r="AM16" s="45">
        <v>80</v>
      </c>
    </row>
    <row r="17" spans="4:39" ht="27" customHeight="1">
      <c r="D17" s="44" t="s">
        <v>224</v>
      </c>
      <c r="E17" s="45" t="s">
        <v>229</v>
      </c>
      <c r="F17" s="45" t="s">
        <v>230</v>
      </c>
      <c r="G17" s="44" t="s">
        <v>198</v>
      </c>
      <c r="H17" s="59">
        <f>H$14+E17/100</f>
        <v>1.82</v>
      </c>
      <c r="I17" s="7">
        <v>2</v>
      </c>
      <c r="J17" s="87" t="s">
        <v>137</v>
      </c>
      <c r="K17" s="2">
        <v>69</v>
      </c>
      <c r="O17" s="53"/>
      <c r="P17" s="2">
        <v>30</v>
      </c>
      <c r="Q17" s="2">
        <v>0.2</v>
      </c>
      <c r="R17" s="2">
        <v>0.4</v>
      </c>
      <c r="S17" s="48">
        <v>1.5</v>
      </c>
      <c r="T17" s="53">
        <v>7</v>
      </c>
      <c r="Y17" s="53"/>
      <c r="Z17" s="2">
        <v>1</v>
      </c>
      <c r="AE17" s="7">
        <v>0</v>
      </c>
      <c r="AK17" s="7">
        <v>1</v>
      </c>
      <c r="AL17" s="58" t="s">
        <v>284</v>
      </c>
      <c r="AM17" s="45">
        <v>80</v>
      </c>
    </row>
    <row r="18" spans="1:39" ht="27" customHeight="1">
      <c r="A18" t="s">
        <v>183</v>
      </c>
      <c r="B18" s="2" t="s">
        <v>233</v>
      </c>
      <c r="C18" s="2">
        <v>1</v>
      </c>
      <c r="D18" s="44" t="s">
        <v>234</v>
      </c>
      <c r="E18" s="45" t="s">
        <v>204</v>
      </c>
      <c r="F18" s="45" t="s">
        <v>227</v>
      </c>
      <c r="G18" s="44" t="s">
        <v>193</v>
      </c>
      <c r="H18" s="60">
        <v>11.4</v>
      </c>
      <c r="I18" s="7">
        <v>2</v>
      </c>
      <c r="J18" s="87" t="s">
        <v>137</v>
      </c>
      <c r="O18" s="53"/>
      <c r="T18" s="53"/>
      <c r="Y18" s="53"/>
      <c r="AE18" s="7"/>
      <c r="AK18" s="7"/>
      <c r="AL18" s="58" t="s">
        <v>8</v>
      </c>
      <c r="AM18" s="45">
        <v>0</v>
      </c>
    </row>
    <row r="19" spans="4:39" ht="34.5">
      <c r="D19" s="44" t="s">
        <v>235</v>
      </c>
      <c r="E19" s="45" t="s">
        <v>227</v>
      </c>
      <c r="F19" s="45" t="s">
        <v>250</v>
      </c>
      <c r="G19" s="44" t="s">
        <v>261</v>
      </c>
      <c r="H19" s="59">
        <f>H$18+E19/100</f>
        <v>11.43</v>
      </c>
      <c r="I19" s="7">
        <v>2</v>
      </c>
      <c r="J19" s="87" t="s">
        <v>137</v>
      </c>
      <c r="K19" s="2">
        <v>74</v>
      </c>
      <c r="O19" s="53"/>
      <c r="P19" s="2">
        <v>25</v>
      </c>
      <c r="Q19" s="2">
        <v>0.2</v>
      </c>
      <c r="R19" s="2">
        <v>0.5</v>
      </c>
      <c r="S19" s="48">
        <v>1.3</v>
      </c>
      <c r="T19" s="53">
        <v>7</v>
      </c>
      <c r="Y19" s="53"/>
      <c r="Z19" s="2">
        <v>1</v>
      </c>
      <c r="AE19" s="7">
        <v>0</v>
      </c>
      <c r="AK19" s="7">
        <v>1</v>
      </c>
      <c r="AL19" s="58" t="s">
        <v>285</v>
      </c>
      <c r="AM19" s="45">
        <v>80</v>
      </c>
    </row>
    <row r="20" spans="4:39" ht="21.75" customHeight="1">
      <c r="D20" s="44" t="s">
        <v>236</v>
      </c>
      <c r="E20" s="45" t="s">
        <v>250</v>
      </c>
      <c r="F20" s="45" t="s">
        <v>209</v>
      </c>
      <c r="G20" s="44" t="s">
        <v>206</v>
      </c>
      <c r="H20" s="59">
        <f aca="true" t="shared" si="1" ref="H20:H32">H$18+E20/100</f>
        <v>11.71</v>
      </c>
      <c r="I20" s="7">
        <v>2</v>
      </c>
      <c r="J20" s="87" t="s">
        <v>137</v>
      </c>
      <c r="O20" s="53"/>
      <c r="T20" s="53"/>
      <c r="Y20" s="53"/>
      <c r="AE20" s="7"/>
      <c r="AK20" s="7"/>
      <c r="AL20" s="58" t="s">
        <v>286</v>
      </c>
      <c r="AM20" s="45">
        <v>0</v>
      </c>
    </row>
    <row r="21" spans="4:39" ht="21.75" customHeight="1">
      <c r="D21" s="44" t="s">
        <v>237</v>
      </c>
      <c r="E21" s="45" t="s">
        <v>209</v>
      </c>
      <c r="F21" s="45" t="s">
        <v>251</v>
      </c>
      <c r="G21" s="44" t="s">
        <v>262</v>
      </c>
      <c r="H21" s="59">
        <f t="shared" si="1"/>
        <v>11.73</v>
      </c>
      <c r="I21" s="7">
        <v>17</v>
      </c>
      <c r="J21" s="87" t="s">
        <v>34</v>
      </c>
      <c r="O21" s="51"/>
      <c r="P21" s="61"/>
      <c r="T21" s="53"/>
      <c r="Y21" s="53"/>
      <c r="AE21" s="7"/>
      <c r="AK21" s="7"/>
      <c r="AL21" s="58" t="s">
        <v>287</v>
      </c>
      <c r="AM21" s="45">
        <v>0</v>
      </c>
    </row>
    <row r="22" spans="4:39" ht="34.5">
      <c r="D22" s="44" t="s">
        <v>238</v>
      </c>
      <c r="E22" s="45" t="s">
        <v>251</v>
      </c>
      <c r="F22" s="45" t="s">
        <v>252</v>
      </c>
      <c r="G22" s="44" t="s">
        <v>263</v>
      </c>
      <c r="H22" s="59">
        <f t="shared" si="1"/>
        <v>11.780000000000001</v>
      </c>
      <c r="I22" s="7">
        <v>2</v>
      </c>
      <c r="J22" s="87" t="s">
        <v>137</v>
      </c>
      <c r="K22" s="2">
        <v>74</v>
      </c>
      <c r="P22" s="61">
        <v>25</v>
      </c>
      <c r="Q22" s="2">
        <v>0.2</v>
      </c>
      <c r="R22" s="2">
        <v>0.5</v>
      </c>
      <c r="S22" s="48">
        <v>1.5</v>
      </c>
      <c r="T22" s="2">
        <v>7</v>
      </c>
      <c r="U22" s="61"/>
      <c r="Z22" s="61">
        <v>1</v>
      </c>
      <c r="AE22" s="7">
        <v>0</v>
      </c>
      <c r="AK22" s="7">
        <v>2.5</v>
      </c>
      <c r="AL22" s="58" t="s">
        <v>288</v>
      </c>
      <c r="AM22" s="45">
        <v>80</v>
      </c>
    </row>
    <row r="23" spans="4:39" ht="34.5">
      <c r="D23" s="44" t="s">
        <v>239</v>
      </c>
      <c r="E23" s="45" t="s">
        <v>252</v>
      </c>
      <c r="F23" s="45" t="s">
        <v>253</v>
      </c>
      <c r="G23" s="44" t="s">
        <v>264</v>
      </c>
      <c r="H23" s="59">
        <f t="shared" si="1"/>
        <v>11.84</v>
      </c>
      <c r="I23" s="7">
        <v>2</v>
      </c>
      <c r="J23" s="87" t="s">
        <v>137</v>
      </c>
      <c r="K23" s="2">
        <v>74</v>
      </c>
      <c r="P23" s="61">
        <v>25</v>
      </c>
      <c r="Q23" s="2">
        <v>0.2</v>
      </c>
      <c r="R23" s="2">
        <v>0.5</v>
      </c>
      <c r="S23" s="48">
        <v>1.5</v>
      </c>
      <c r="T23" s="2">
        <v>7</v>
      </c>
      <c r="U23" s="61"/>
      <c r="Z23" s="61">
        <v>1</v>
      </c>
      <c r="AE23" s="7">
        <v>0</v>
      </c>
      <c r="AK23" s="7">
        <v>1</v>
      </c>
      <c r="AL23" s="58" t="s">
        <v>289</v>
      </c>
      <c r="AM23" s="45">
        <v>80</v>
      </c>
    </row>
    <row r="24" spans="4:39" ht="21.75" customHeight="1">
      <c r="D24" s="44" t="s">
        <v>240</v>
      </c>
      <c r="E24" s="45" t="s">
        <v>253</v>
      </c>
      <c r="F24" s="45" t="s">
        <v>254</v>
      </c>
      <c r="G24" s="44" t="s">
        <v>265</v>
      </c>
      <c r="H24" s="59">
        <f t="shared" si="1"/>
        <v>12.120000000000001</v>
      </c>
      <c r="I24" s="7">
        <v>2</v>
      </c>
      <c r="J24" s="87" t="s">
        <v>137</v>
      </c>
      <c r="K24" s="2">
        <v>79</v>
      </c>
      <c r="P24" s="61">
        <v>20</v>
      </c>
      <c r="Q24" s="2">
        <v>0.1</v>
      </c>
      <c r="R24" s="2">
        <v>0.1</v>
      </c>
      <c r="S24" s="48">
        <v>0.3</v>
      </c>
      <c r="T24" s="2">
        <v>7</v>
      </c>
      <c r="U24" s="61"/>
      <c r="Z24" s="61">
        <v>1</v>
      </c>
      <c r="AE24" s="7">
        <v>0</v>
      </c>
      <c r="AK24" s="7">
        <v>5</v>
      </c>
      <c r="AL24" s="58" t="s">
        <v>1</v>
      </c>
      <c r="AM24" s="45">
        <v>80</v>
      </c>
    </row>
    <row r="25" spans="4:38" ht="21.75" customHeight="1">
      <c r="D25" s="44" t="s">
        <v>241</v>
      </c>
      <c r="E25" s="45" t="s">
        <v>254</v>
      </c>
      <c r="F25" s="45" t="s">
        <v>211</v>
      </c>
      <c r="G25" s="44" t="s">
        <v>266</v>
      </c>
      <c r="H25" s="59">
        <f t="shared" si="1"/>
        <v>12.15</v>
      </c>
      <c r="I25" s="7">
        <v>2</v>
      </c>
      <c r="J25" s="87" t="s">
        <v>137</v>
      </c>
      <c r="K25" s="2">
        <v>79</v>
      </c>
      <c r="P25" s="61">
        <v>20</v>
      </c>
      <c r="Q25" s="2">
        <v>0.2</v>
      </c>
      <c r="R25" s="2">
        <v>0.5</v>
      </c>
      <c r="S25" s="48">
        <v>1</v>
      </c>
      <c r="T25" s="2">
        <v>7</v>
      </c>
      <c r="U25" s="61"/>
      <c r="Z25" s="61">
        <v>1</v>
      </c>
      <c r="AE25" s="7">
        <v>0</v>
      </c>
      <c r="AK25" s="7">
        <v>3</v>
      </c>
      <c r="AL25" s="58"/>
    </row>
    <row r="26" spans="4:39" ht="21.75" customHeight="1">
      <c r="D26" s="44" t="s">
        <v>242</v>
      </c>
      <c r="E26" s="45" t="s">
        <v>211</v>
      </c>
      <c r="F26" s="45" t="s">
        <v>255</v>
      </c>
      <c r="G26" s="44" t="s">
        <v>267</v>
      </c>
      <c r="H26" s="59">
        <f t="shared" si="1"/>
        <v>12.21</v>
      </c>
      <c r="I26" s="7">
        <v>10</v>
      </c>
      <c r="J26" s="87" t="s">
        <v>173</v>
      </c>
      <c r="P26" s="61"/>
      <c r="U26" s="61">
        <v>20</v>
      </c>
      <c r="V26" s="2">
        <v>1.2</v>
      </c>
      <c r="W26" s="2">
        <v>2.3</v>
      </c>
      <c r="X26" s="48">
        <v>3.5</v>
      </c>
      <c r="Y26" s="2">
        <v>5</v>
      </c>
      <c r="Z26" s="61"/>
      <c r="AE26" s="7"/>
      <c r="AF26" s="2">
        <v>80</v>
      </c>
      <c r="AG26" s="2">
        <v>1</v>
      </c>
      <c r="AH26" s="2">
        <v>2.3</v>
      </c>
      <c r="AI26" s="2">
        <v>3.5</v>
      </c>
      <c r="AJ26" s="48">
        <v>5</v>
      </c>
      <c r="AK26" s="7">
        <v>16</v>
      </c>
      <c r="AL26" s="58"/>
      <c r="AM26" s="45">
        <v>10</v>
      </c>
    </row>
    <row r="27" spans="4:39" ht="21.75" customHeight="1">
      <c r="D27" s="44" t="s">
        <v>243</v>
      </c>
      <c r="E27" s="45" t="s">
        <v>255</v>
      </c>
      <c r="F27" s="45" t="s">
        <v>256</v>
      </c>
      <c r="G27" s="44" t="s">
        <v>268</v>
      </c>
      <c r="H27" s="59">
        <f t="shared" si="1"/>
        <v>12.245000000000001</v>
      </c>
      <c r="I27" s="7">
        <v>2</v>
      </c>
      <c r="J27" s="87" t="s">
        <v>137</v>
      </c>
      <c r="K27" s="2">
        <v>83</v>
      </c>
      <c r="P27" s="61">
        <v>15</v>
      </c>
      <c r="Q27" s="2">
        <v>0.1</v>
      </c>
      <c r="R27" s="2">
        <v>0.3</v>
      </c>
      <c r="S27" s="48">
        <v>0.6</v>
      </c>
      <c r="T27" s="2">
        <v>7</v>
      </c>
      <c r="U27" s="61"/>
      <c r="Z27" s="61">
        <v>2</v>
      </c>
      <c r="AE27" s="7">
        <v>0</v>
      </c>
      <c r="AK27" s="7">
        <v>3</v>
      </c>
      <c r="AL27" s="58" t="s">
        <v>290</v>
      </c>
      <c r="AM27" s="45">
        <v>80</v>
      </c>
    </row>
    <row r="28" spans="4:39" ht="23.25">
      <c r="D28" s="44" t="s">
        <v>244</v>
      </c>
      <c r="E28" s="45" t="s">
        <v>256</v>
      </c>
      <c r="F28" s="45" t="s">
        <v>257</v>
      </c>
      <c r="G28" s="44" t="s">
        <v>269</v>
      </c>
      <c r="H28" s="59">
        <f t="shared" si="1"/>
        <v>12.35</v>
      </c>
      <c r="I28" s="7">
        <v>2</v>
      </c>
      <c r="J28" s="87" t="s">
        <v>137</v>
      </c>
      <c r="K28" s="2">
        <v>78</v>
      </c>
      <c r="P28" s="61">
        <v>20</v>
      </c>
      <c r="Q28" s="2">
        <v>0.2</v>
      </c>
      <c r="R28" s="2">
        <v>0.4</v>
      </c>
      <c r="S28" s="48">
        <v>0.7</v>
      </c>
      <c r="T28" s="2">
        <v>7</v>
      </c>
      <c r="U28" s="61"/>
      <c r="Z28" s="61">
        <v>2</v>
      </c>
      <c r="AE28" s="7">
        <v>0</v>
      </c>
      <c r="AK28" s="7">
        <v>1</v>
      </c>
      <c r="AL28" s="58" t="s">
        <v>291</v>
      </c>
      <c r="AM28" s="45">
        <v>80</v>
      </c>
    </row>
    <row r="29" spans="4:39" ht="45.75">
      <c r="D29" s="44" t="s">
        <v>245</v>
      </c>
      <c r="E29" s="45" t="s">
        <v>257</v>
      </c>
      <c r="F29" s="45" t="s">
        <v>258</v>
      </c>
      <c r="G29" s="44" t="s">
        <v>270</v>
      </c>
      <c r="H29" s="59">
        <f t="shared" si="1"/>
        <v>12.41</v>
      </c>
      <c r="I29" s="7">
        <v>18</v>
      </c>
      <c r="J29" s="87" t="s">
        <v>81</v>
      </c>
      <c r="P29" s="61"/>
      <c r="U29" s="61"/>
      <c r="Z29" s="61"/>
      <c r="AE29" s="7"/>
      <c r="AK29" s="7"/>
      <c r="AL29" s="58" t="s">
        <v>292</v>
      </c>
      <c r="AM29" s="45">
        <v>10</v>
      </c>
    </row>
    <row r="30" spans="4:39" ht="21.75" customHeight="1">
      <c r="D30" s="44" t="s">
        <v>246</v>
      </c>
      <c r="E30" s="45" t="s">
        <v>258</v>
      </c>
      <c r="F30" s="45" t="s">
        <v>259</v>
      </c>
      <c r="G30" s="44" t="s">
        <v>271</v>
      </c>
      <c r="H30" s="59">
        <f t="shared" si="1"/>
        <v>12.440000000000001</v>
      </c>
      <c r="I30" s="7">
        <v>2</v>
      </c>
      <c r="J30" s="87" t="s">
        <v>137</v>
      </c>
      <c r="K30" s="2">
        <v>84</v>
      </c>
      <c r="P30" s="61">
        <v>15</v>
      </c>
      <c r="Q30" s="2">
        <v>0.2</v>
      </c>
      <c r="R30" s="2">
        <v>0.3</v>
      </c>
      <c r="S30" s="48">
        <v>0.4</v>
      </c>
      <c r="T30" s="2">
        <v>7</v>
      </c>
      <c r="U30" s="61"/>
      <c r="Z30" s="61">
        <v>1</v>
      </c>
      <c r="AE30" s="7">
        <v>0</v>
      </c>
      <c r="AK30" s="7">
        <v>2</v>
      </c>
      <c r="AL30" s="58"/>
      <c r="AM30" s="45">
        <v>80</v>
      </c>
    </row>
    <row r="31" spans="4:39" ht="23.25">
      <c r="D31" s="44" t="s">
        <v>247</v>
      </c>
      <c r="E31" s="45" t="s">
        <v>259</v>
      </c>
      <c r="F31" s="45" t="s">
        <v>248</v>
      </c>
      <c r="G31" s="44" t="s">
        <v>272</v>
      </c>
      <c r="H31" s="59">
        <f t="shared" si="1"/>
        <v>12.530000000000001</v>
      </c>
      <c r="I31" s="7">
        <v>10</v>
      </c>
      <c r="J31" s="87" t="s">
        <v>173</v>
      </c>
      <c r="K31" s="2">
        <v>10</v>
      </c>
      <c r="L31" s="2">
        <v>0.1</v>
      </c>
      <c r="M31" s="2">
        <v>0.2</v>
      </c>
      <c r="N31" s="48">
        <v>0.3</v>
      </c>
      <c r="O31" s="2">
        <v>6</v>
      </c>
      <c r="P31" s="61"/>
      <c r="U31" s="61">
        <v>35</v>
      </c>
      <c r="V31" s="2">
        <v>0.5</v>
      </c>
      <c r="W31" s="2">
        <v>0.7</v>
      </c>
      <c r="X31" s="48">
        <v>0.9</v>
      </c>
      <c r="Y31" s="2">
        <v>5</v>
      </c>
      <c r="Z31" s="61"/>
      <c r="AE31" s="7"/>
      <c r="AF31" s="2">
        <v>45</v>
      </c>
      <c r="AG31" s="2">
        <v>0.3</v>
      </c>
      <c r="AH31" s="2">
        <v>0.7</v>
      </c>
      <c r="AI31" s="2">
        <v>1</v>
      </c>
      <c r="AJ31" s="48">
        <v>6</v>
      </c>
      <c r="AK31" s="7">
        <v>12</v>
      </c>
      <c r="AL31" s="58" t="s">
        <v>0</v>
      </c>
      <c r="AM31" s="45">
        <v>60</v>
      </c>
    </row>
    <row r="32" spans="4:39" ht="21.75" customHeight="1">
      <c r="D32" s="44" t="s">
        <v>249</v>
      </c>
      <c r="E32" s="45" t="s">
        <v>248</v>
      </c>
      <c r="F32" s="45" t="s">
        <v>260</v>
      </c>
      <c r="G32" s="44" t="s">
        <v>273</v>
      </c>
      <c r="H32" s="59">
        <f t="shared" si="1"/>
        <v>12.565000000000001</v>
      </c>
      <c r="I32" s="7">
        <v>2</v>
      </c>
      <c r="J32" s="87" t="s">
        <v>137</v>
      </c>
      <c r="K32" s="2">
        <v>84</v>
      </c>
      <c r="P32" s="61">
        <v>15</v>
      </c>
      <c r="Q32" s="2">
        <v>0.1</v>
      </c>
      <c r="R32" s="2">
        <v>0.4</v>
      </c>
      <c r="S32" s="48">
        <v>0.9</v>
      </c>
      <c r="T32" s="2">
        <v>7</v>
      </c>
      <c r="U32" s="61"/>
      <c r="Z32" s="61">
        <v>1</v>
      </c>
      <c r="AE32" s="7">
        <v>0</v>
      </c>
      <c r="AK32" s="7">
        <v>2</v>
      </c>
      <c r="AL32" s="58" t="s">
        <v>293</v>
      </c>
      <c r="AM32" s="45">
        <v>80</v>
      </c>
    </row>
    <row r="33" spans="1:38" ht="21.75" customHeight="1">
      <c r="A33" t="s">
        <v>183</v>
      </c>
      <c r="B33" s="2" t="s">
        <v>2</v>
      </c>
      <c r="C33" s="2">
        <v>1</v>
      </c>
      <c r="D33" s="44" t="s">
        <v>3</v>
      </c>
      <c r="E33" s="44" t="s">
        <v>204</v>
      </c>
      <c r="F33" s="44" t="s">
        <v>207</v>
      </c>
      <c r="G33" s="44" t="s">
        <v>193</v>
      </c>
      <c r="H33" s="2">
        <v>17.4</v>
      </c>
      <c r="I33" s="7"/>
      <c r="J33" s="87" t="s">
        <v>137</v>
      </c>
      <c r="P33" s="61"/>
      <c r="U33" s="61"/>
      <c r="Z33" s="61"/>
      <c r="AE33" s="7"/>
      <c r="AK33" s="7"/>
      <c r="AL33" s="55" t="s">
        <v>4</v>
      </c>
    </row>
    <row r="34" spans="4:38" ht="23.25">
      <c r="D34" s="44" t="s">
        <v>201</v>
      </c>
      <c r="E34" s="44" t="s">
        <v>207</v>
      </c>
      <c r="F34" s="44" t="s">
        <v>270</v>
      </c>
      <c r="G34" s="44" t="s">
        <v>194</v>
      </c>
      <c r="I34" s="7">
        <v>2</v>
      </c>
      <c r="J34" s="87" t="s">
        <v>137</v>
      </c>
      <c r="P34" s="61"/>
      <c r="U34" s="61"/>
      <c r="Z34" s="61"/>
      <c r="AE34" s="7"/>
      <c r="AK34" s="7"/>
      <c r="AL34" s="58" t="s">
        <v>5</v>
      </c>
    </row>
    <row r="35" spans="4:38" ht="21" customHeight="1">
      <c r="D35" s="44" t="s">
        <v>6</v>
      </c>
      <c r="E35" s="44" t="s">
        <v>270</v>
      </c>
      <c r="F35" s="44" t="s">
        <v>7</v>
      </c>
      <c r="G35" s="44" t="s">
        <v>227</v>
      </c>
      <c r="I35" s="7"/>
      <c r="J35" s="87" t="s">
        <v>137</v>
      </c>
      <c r="P35" s="61"/>
      <c r="U35" s="61"/>
      <c r="Z35" s="61"/>
      <c r="AE35" s="7"/>
      <c r="AK35" s="7"/>
      <c r="AL35" s="55" t="s">
        <v>4</v>
      </c>
    </row>
    <row r="36" spans="1:37" ht="21" customHeight="1">
      <c r="A36" t="s">
        <v>183</v>
      </c>
      <c r="B36" s="2" t="s">
        <v>10</v>
      </c>
      <c r="C36" s="2">
        <v>1</v>
      </c>
      <c r="D36" s="44" t="s">
        <v>11</v>
      </c>
      <c r="E36" s="44" t="s">
        <v>204</v>
      </c>
      <c r="F36" s="44" t="s">
        <v>199</v>
      </c>
      <c r="G36" s="44" t="s">
        <v>225</v>
      </c>
      <c r="H36" s="2">
        <v>21.9</v>
      </c>
      <c r="I36" s="7">
        <v>10</v>
      </c>
      <c r="J36" s="87" t="s">
        <v>173</v>
      </c>
      <c r="P36" s="61"/>
      <c r="U36" s="61"/>
      <c r="Z36" s="61"/>
      <c r="AE36" s="7"/>
      <c r="AK36" s="7">
        <v>1</v>
      </c>
    </row>
    <row r="37" spans="4:37" ht="21" customHeight="1">
      <c r="D37" s="44" t="s">
        <v>12</v>
      </c>
      <c r="E37" s="44" t="s">
        <v>199</v>
      </c>
      <c r="F37" s="44" t="s">
        <v>14</v>
      </c>
      <c r="G37" s="44" t="s">
        <v>227</v>
      </c>
      <c r="I37" s="7">
        <v>2</v>
      </c>
      <c r="J37" s="87" t="s">
        <v>137</v>
      </c>
      <c r="K37" s="2">
        <v>78.5</v>
      </c>
      <c r="P37" s="61">
        <v>20</v>
      </c>
      <c r="Q37" s="2">
        <v>0.1</v>
      </c>
      <c r="R37" s="2">
        <v>0.4</v>
      </c>
      <c r="S37" s="48">
        <v>0.8</v>
      </c>
      <c r="T37" s="2">
        <v>1</v>
      </c>
      <c r="U37" s="61"/>
      <c r="Z37" s="61">
        <v>1.5</v>
      </c>
      <c r="AE37" s="7">
        <v>1</v>
      </c>
      <c r="AK37" s="7">
        <v>3</v>
      </c>
    </row>
    <row r="38" spans="4:38" ht="57">
      <c r="D38" s="44" t="s">
        <v>13</v>
      </c>
      <c r="E38" s="44" t="s">
        <v>14</v>
      </c>
      <c r="F38" s="44" t="s">
        <v>15</v>
      </c>
      <c r="G38" s="44" t="s">
        <v>222</v>
      </c>
      <c r="I38" s="7">
        <v>2</v>
      </c>
      <c r="J38" s="87" t="s">
        <v>137</v>
      </c>
      <c r="K38" s="2">
        <v>89</v>
      </c>
      <c r="P38" s="61">
        <v>10</v>
      </c>
      <c r="Q38" s="2">
        <v>0.1</v>
      </c>
      <c r="R38" s="2">
        <v>0.4</v>
      </c>
      <c r="S38" s="48">
        <v>1.2</v>
      </c>
      <c r="T38" s="2">
        <v>1</v>
      </c>
      <c r="U38" s="61"/>
      <c r="Z38" s="61">
        <v>1</v>
      </c>
      <c r="AE38" s="7">
        <v>1</v>
      </c>
      <c r="AK38" s="7">
        <v>3</v>
      </c>
      <c r="AL38" s="58" t="s">
        <v>294</v>
      </c>
    </row>
    <row r="40" spans="2:39" ht="11.25">
      <c r="B40"/>
      <c r="C40"/>
      <c r="D40"/>
      <c r="E40"/>
      <c r="F40"/>
      <c r="G40"/>
      <c r="H40"/>
      <c r="I40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2:39" ht="11.25">
      <c r="B41"/>
      <c r="C41"/>
      <c r="D41"/>
      <c r="E41"/>
      <c r="F41"/>
      <c r="G41"/>
      <c r="H41"/>
      <c r="I41"/>
      <c r="J41" s="8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2:39" ht="11.25">
      <c r="B42"/>
      <c r="C42"/>
      <c r="D42"/>
      <c r="E42"/>
      <c r="F42"/>
      <c r="G42"/>
      <c r="H42"/>
      <c r="I42"/>
      <c r="J42" s="8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2:39" ht="11.25">
      <c r="B43"/>
      <c r="C43"/>
      <c r="D43"/>
      <c r="E43"/>
      <c r="F43"/>
      <c r="G43"/>
      <c r="H43"/>
      <c r="I43"/>
      <c r="J43" s="8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2:39" ht="11.25">
      <c r="B44"/>
      <c r="C44"/>
      <c r="D44"/>
      <c r="E44"/>
      <c r="F44"/>
      <c r="G44"/>
      <c r="H44"/>
      <c r="I44"/>
      <c r="J44" s="88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2:39" ht="11.25">
      <c r="B45"/>
      <c r="C45"/>
      <c r="D45"/>
      <c r="E45"/>
      <c r="F45"/>
      <c r="G45"/>
      <c r="H45"/>
      <c r="I45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2:39" ht="11.25">
      <c r="B46"/>
      <c r="C46"/>
      <c r="D46"/>
      <c r="E46"/>
      <c r="F46"/>
      <c r="G46"/>
      <c r="H46"/>
      <c r="I46"/>
      <c r="J46" s="88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2:39" ht="11.25">
      <c r="B47"/>
      <c r="C47"/>
      <c r="D47"/>
      <c r="E47"/>
      <c r="F47"/>
      <c r="G47"/>
      <c r="H47"/>
      <c r="I47"/>
      <c r="J47" s="88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2:39" ht="11.25">
      <c r="B48"/>
      <c r="C48"/>
      <c r="D48"/>
      <c r="E48"/>
      <c r="F48"/>
      <c r="G48"/>
      <c r="H48"/>
      <c r="I48"/>
      <c r="J48" s="8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2:39" ht="11.25">
      <c r="B49"/>
      <c r="C49"/>
      <c r="D49"/>
      <c r="E49"/>
      <c r="F49"/>
      <c r="G49"/>
      <c r="H49"/>
      <c r="I49"/>
      <c r="J49" s="88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2:39" ht="11.25">
      <c r="B50"/>
      <c r="C50"/>
      <c r="D50"/>
      <c r="E50"/>
      <c r="F50"/>
      <c r="G50"/>
      <c r="H50"/>
      <c r="I50"/>
      <c r="J50" s="88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2:39" ht="11.25">
      <c r="B51"/>
      <c r="C51"/>
      <c r="D51"/>
      <c r="E51"/>
      <c r="F51"/>
      <c r="G51"/>
      <c r="H51"/>
      <c r="I51"/>
      <c r="J51" s="88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2:39" ht="11.25">
      <c r="B52"/>
      <c r="C52"/>
      <c r="D52"/>
      <c r="E52"/>
      <c r="F52"/>
      <c r="G52"/>
      <c r="H52"/>
      <c r="I52"/>
      <c r="J52" s="88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2:39" ht="11.25">
      <c r="B53"/>
      <c r="C53"/>
      <c r="D53"/>
      <c r="E53"/>
      <c r="F53"/>
      <c r="G53"/>
      <c r="H53"/>
      <c r="I53"/>
      <c r="J53" s="8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2:39" ht="11.25">
      <c r="B54"/>
      <c r="C54"/>
      <c r="D54"/>
      <c r="E54"/>
      <c r="F54"/>
      <c r="G54"/>
      <c r="H54"/>
      <c r="I54"/>
      <c r="J54" s="88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2:39" ht="11.25">
      <c r="B55"/>
      <c r="C55"/>
      <c r="D55"/>
      <c r="E55"/>
      <c r="F55"/>
      <c r="G55"/>
      <c r="H55"/>
      <c r="I55"/>
      <c r="J55" s="8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2:39" ht="11.25">
      <c r="B56"/>
      <c r="C56"/>
      <c r="D56"/>
      <c r="E56"/>
      <c r="F56"/>
      <c r="G56"/>
      <c r="H56"/>
      <c r="I56"/>
      <c r="J56" s="8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2:39" ht="11.25">
      <c r="B57"/>
      <c r="C57"/>
      <c r="D57"/>
      <c r="E57"/>
      <c r="F57"/>
      <c r="G57"/>
      <c r="H57"/>
      <c r="I57"/>
      <c r="J57" s="8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1.25">
      <c r="B58"/>
      <c r="C58"/>
      <c r="D58"/>
      <c r="E58"/>
      <c r="F58"/>
      <c r="G58"/>
      <c r="H58"/>
      <c r="I58"/>
      <c r="J58" s="8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1.25">
      <c r="B59"/>
      <c r="C59"/>
      <c r="D59"/>
      <c r="E59"/>
      <c r="F59"/>
      <c r="G59"/>
      <c r="H59"/>
      <c r="I59"/>
      <c r="J59" s="8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:39" ht="11.25">
      <c r="B60"/>
      <c r="C60"/>
      <c r="D60"/>
      <c r="E60"/>
      <c r="F60"/>
      <c r="G60"/>
      <c r="H60"/>
      <c r="I60"/>
      <c r="J60" s="8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2:39" ht="11.25">
      <c r="B61"/>
      <c r="C61"/>
      <c r="D61"/>
      <c r="E61"/>
      <c r="F61"/>
      <c r="G61"/>
      <c r="H61"/>
      <c r="I61"/>
      <c r="J61" s="8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2:39" ht="11.25">
      <c r="B62"/>
      <c r="C62"/>
      <c r="D62"/>
      <c r="E62"/>
      <c r="F62"/>
      <c r="G62"/>
      <c r="H62"/>
      <c r="I62"/>
      <c r="J62" s="8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2:39" ht="11.25">
      <c r="B63"/>
      <c r="C63"/>
      <c r="D63"/>
      <c r="E63"/>
      <c r="F63"/>
      <c r="G63"/>
      <c r="H63"/>
      <c r="I63"/>
      <c r="J63" s="8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2:39" ht="11.25">
      <c r="B64"/>
      <c r="C64"/>
      <c r="D64"/>
      <c r="E64"/>
      <c r="F64"/>
      <c r="G64"/>
      <c r="H64"/>
      <c r="I64"/>
      <c r="J64" s="8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2:39" ht="11.25">
      <c r="B65"/>
      <c r="C65"/>
      <c r="D65"/>
      <c r="E65"/>
      <c r="F65"/>
      <c r="G65"/>
      <c r="H65"/>
      <c r="I65"/>
      <c r="J65" s="8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2:39" ht="11.25">
      <c r="B66"/>
      <c r="C66"/>
      <c r="D66"/>
      <c r="E66"/>
      <c r="F66"/>
      <c r="G66"/>
      <c r="H66"/>
      <c r="I66"/>
      <c r="J66" s="8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</sheetData>
  <printOptions gridLines="1"/>
  <pageMargins left="0.5" right="0.5" top="1" bottom="0.75" header="0.5" footer="0.5"/>
  <pageSetup fitToHeight="3" orientation="landscape" scale="68"/>
  <headerFooter alignWithMargins="0">
    <oddHeader>&amp;LVCD Site 209-1270A&amp;CDescribed by _________&amp;RPage  &amp;P</oddHeader>
    <oddFooter>&amp;CDate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9">
      <selection activeCell="B29" sqref="B29"/>
    </sheetView>
  </sheetViews>
  <sheetFormatPr defaultColWidth="9.00390625" defaultRowHeight="12"/>
  <cols>
    <col min="1" max="1" width="11.50390625" style="26" customWidth="1"/>
    <col min="2" max="2" width="19.375" style="26" customWidth="1"/>
    <col min="3" max="6" width="11.50390625" style="26" customWidth="1"/>
    <col min="7" max="7" width="12.125" style="26" customWidth="1"/>
    <col min="8" max="16384" width="11.50390625" style="26" customWidth="1"/>
  </cols>
  <sheetData>
    <row r="2" spans="1:2" ht="18">
      <c r="A2" s="1" t="s">
        <v>113</v>
      </c>
      <c r="B2" s="26" t="s">
        <v>28</v>
      </c>
    </row>
    <row r="3" spans="1:2" ht="15">
      <c r="A3" s="25"/>
      <c r="B3" s="26" t="s">
        <v>45</v>
      </c>
    </row>
    <row r="4" ht="15">
      <c r="A4" s="25"/>
    </row>
    <row r="5" spans="2:3" ht="15">
      <c r="B5" s="37" t="s">
        <v>172</v>
      </c>
      <c r="C5" s="26" t="s">
        <v>41</v>
      </c>
    </row>
    <row r="6" spans="1:3" ht="15">
      <c r="A6" s="27">
        <v>1</v>
      </c>
      <c r="B6" s="27" t="s">
        <v>136</v>
      </c>
      <c r="C6" s="28" t="s">
        <v>143</v>
      </c>
    </row>
    <row r="7" spans="1:3" ht="15">
      <c r="A7" s="27">
        <v>2</v>
      </c>
      <c r="B7" s="27" t="s">
        <v>137</v>
      </c>
      <c r="C7" s="28" t="s">
        <v>140</v>
      </c>
    </row>
    <row r="8" spans="1:3" ht="15">
      <c r="A8" s="27">
        <v>3</v>
      </c>
      <c r="B8" s="27" t="s">
        <v>138</v>
      </c>
      <c r="C8" s="28" t="s">
        <v>141</v>
      </c>
    </row>
    <row r="9" spans="1:3" ht="15">
      <c r="A9" s="27">
        <v>4</v>
      </c>
      <c r="B9" s="27" t="s">
        <v>139</v>
      </c>
      <c r="C9" s="28" t="s">
        <v>142</v>
      </c>
    </row>
    <row r="10" spans="1:3" ht="15">
      <c r="A10" s="27">
        <v>5</v>
      </c>
      <c r="B10" s="27" t="s">
        <v>20</v>
      </c>
      <c r="C10" s="28" t="s">
        <v>42</v>
      </c>
    </row>
    <row r="11" spans="1:3" ht="15">
      <c r="A11" s="27">
        <v>6</v>
      </c>
      <c r="B11" s="27" t="s">
        <v>21</v>
      </c>
      <c r="C11" s="28" t="s">
        <v>43</v>
      </c>
    </row>
    <row r="12" spans="1:3" ht="15">
      <c r="A12" s="27">
        <v>7</v>
      </c>
      <c r="B12" s="27" t="s">
        <v>22</v>
      </c>
      <c r="C12" s="28" t="s">
        <v>44</v>
      </c>
    </row>
    <row r="13" spans="1:3" ht="15">
      <c r="A13" s="27">
        <v>8</v>
      </c>
      <c r="B13" s="27" t="s">
        <v>23</v>
      </c>
      <c r="C13" s="28" t="s">
        <v>24</v>
      </c>
    </row>
    <row r="14" spans="1:3" ht="15">
      <c r="A14" s="27"/>
      <c r="B14" s="27"/>
      <c r="C14" s="28"/>
    </row>
    <row r="15" spans="1:3" ht="15">
      <c r="A15" s="27"/>
      <c r="B15" s="27"/>
      <c r="C15" s="28"/>
    </row>
    <row r="16" spans="1:3" ht="15">
      <c r="A16" s="27">
        <v>9</v>
      </c>
      <c r="B16" s="37" t="s">
        <v>155</v>
      </c>
      <c r="C16" s="28" t="s">
        <v>178</v>
      </c>
    </row>
    <row r="17" spans="1:3" ht="15">
      <c r="A17" s="27"/>
      <c r="B17" s="27"/>
      <c r="C17" s="28"/>
    </row>
    <row r="18" spans="1:3" ht="15">
      <c r="A18" s="27"/>
      <c r="B18" s="37" t="s">
        <v>158</v>
      </c>
      <c r="C18" s="28"/>
    </row>
    <row r="19" spans="1:3" ht="15">
      <c r="A19" s="27">
        <v>10</v>
      </c>
      <c r="B19" s="27" t="s">
        <v>173</v>
      </c>
      <c r="C19" s="28" t="s">
        <v>179</v>
      </c>
    </row>
    <row r="20" spans="1:3" ht="15">
      <c r="A20" s="27">
        <v>11</v>
      </c>
      <c r="B20" s="27" t="s">
        <v>174</v>
      </c>
      <c r="C20" s="28" t="s">
        <v>180</v>
      </c>
    </row>
    <row r="21" spans="1:3" ht="15">
      <c r="A21" s="27">
        <v>12</v>
      </c>
      <c r="B21" s="27" t="s">
        <v>175</v>
      </c>
      <c r="C21" s="28" t="s">
        <v>181</v>
      </c>
    </row>
    <row r="22" spans="1:3" ht="15">
      <c r="A22" s="27">
        <v>13</v>
      </c>
      <c r="B22" s="27" t="s">
        <v>176</v>
      </c>
      <c r="C22" s="28" t="s">
        <v>16</v>
      </c>
    </row>
    <row r="23" spans="1:3" ht="15">
      <c r="A23" s="27">
        <v>14</v>
      </c>
      <c r="B23" s="27" t="s">
        <v>18</v>
      </c>
      <c r="C23" s="28" t="s">
        <v>19</v>
      </c>
    </row>
    <row r="24" spans="1:3" ht="15">
      <c r="A24" s="27">
        <v>15</v>
      </c>
      <c r="B24" s="27" t="s">
        <v>177</v>
      </c>
      <c r="C24" s="28" t="s">
        <v>17</v>
      </c>
    </row>
    <row r="25" spans="1:3" ht="15">
      <c r="A25" s="27">
        <v>16</v>
      </c>
      <c r="B25" s="27" t="s">
        <v>25</v>
      </c>
      <c r="C25" s="28" t="s">
        <v>26</v>
      </c>
    </row>
    <row r="26" spans="1:3" ht="15">
      <c r="A26" s="27"/>
      <c r="B26" s="27"/>
      <c r="C26" s="28"/>
    </row>
    <row r="27" spans="1:3" ht="15">
      <c r="A27" s="27"/>
      <c r="B27" s="37" t="s">
        <v>33</v>
      </c>
      <c r="C27" s="28" t="s">
        <v>35</v>
      </c>
    </row>
    <row r="28" spans="1:2" ht="15">
      <c r="A28" s="27">
        <v>17</v>
      </c>
      <c r="B28" s="27" t="s">
        <v>34</v>
      </c>
    </row>
    <row r="29" spans="1:2" ht="15">
      <c r="A29" s="27">
        <v>18</v>
      </c>
      <c r="B29" s="36" t="s">
        <v>95</v>
      </c>
    </row>
    <row r="31" ht="18">
      <c r="A31" s="1" t="s">
        <v>159</v>
      </c>
    </row>
    <row r="32" spans="1:2" ht="15">
      <c r="A32" s="25" t="s">
        <v>104</v>
      </c>
      <c r="B32" s="26" t="s">
        <v>29</v>
      </c>
    </row>
    <row r="33" ht="15">
      <c r="B33" s="26" t="s">
        <v>30</v>
      </c>
    </row>
    <row r="35" spans="1:2" ht="15">
      <c r="A35" s="25" t="s">
        <v>160</v>
      </c>
      <c r="B35" s="26" t="s">
        <v>46</v>
      </c>
    </row>
    <row r="36" spans="1:4" ht="15">
      <c r="A36" s="28"/>
      <c r="B36" s="27"/>
      <c r="C36" s="27"/>
      <c r="D36" s="27"/>
    </row>
    <row r="37" spans="1:2" ht="15">
      <c r="A37" s="35" t="s">
        <v>161</v>
      </c>
      <c r="B37" s="26" t="s">
        <v>62</v>
      </c>
    </row>
    <row r="38" spans="1:2" ht="15">
      <c r="A38" s="28"/>
      <c r="B38" s="26" t="s">
        <v>63</v>
      </c>
    </row>
    <row r="39" ht="15">
      <c r="A39" s="28"/>
    </row>
    <row r="40" spans="1:6" ht="15">
      <c r="A40" s="28">
        <v>1</v>
      </c>
      <c r="B40" s="27" t="s">
        <v>118</v>
      </c>
      <c r="C40" s="27" t="s">
        <v>119</v>
      </c>
      <c r="E40" s="28">
        <v>5</v>
      </c>
      <c r="F40" s="26" t="s">
        <v>66</v>
      </c>
    </row>
    <row r="41" spans="1:6" ht="15">
      <c r="A41" s="28">
        <v>2</v>
      </c>
      <c r="B41" s="27" t="s">
        <v>120</v>
      </c>
      <c r="C41" s="27" t="s">
        <v>121</v>
      </c>
      <c r="E41" s="28">
        <v>6</v>
      </c>
      <c r="F41" s="26" t="s">
        <v>67</v>
      </c>
    </row>
    <row r="42" spans="1:6" ht="15">
      <c r="A42" s="28">
        <v>3</v>
      </c>
      <c r="B42" s="27" t="s">
        <v>122</v>
      </c>
      <c r="C42" s="27" t="s">
        <v>123</v>
      </c>
      <c r="E42" s="28">
        <v>7</v>
      </c>
      <c r="F42" s="26" t="s">
        <v>68</v>
      </c>
    </row>
    <row r="43" spans="1:6" ht="15">
      <c r="A43" s="28">
        <v>4</v>
      </c>
      <c r="B43" s="27" t="s">
        <v>124</v>
      </c>
      <c r="C43" s="27" t="s">
        <v>125</v>
      </c>
      <c r="E43" s="28">
        <v>8</v>
      </c>
      <c r="F43" s="26" t="s">
        <v>69</v>
      </c>
    </row>
    <row r="45" spans="1:2" ht="15">
      <c r="A45" s="38" t="s">
        <v>162</v>
      </c>
      <c r="B45" s="26" t="s">
        <v>55</v>
      </c>
    </row>
    <row r="52" spans="1:2" ht="15">
      <c r="A52" s="25" t="s">
        <v>112</v>
      </c>
      <c r="B52" s="26" t="s">
        <v>171</v>
      </c>
    </row>
    <row r="54" spans="1:2" ht="15">
      <c r="A54" s="27"/>
      <c r="B54" s="37" t="s">
        <v>172</v>
      </c>
    </row>
    <row r="55" spans="1:2" ht="15">
      <c r="A55" s="28">
        <v>1</v>
      </c>
      <c r="B55" s="35" t="s">
        <v>114</v>
      </c>
    </row>
    <row r="56" spans="1:2" ht="15">
      <c r="A56" s="28">
        <v>2</v>
      </c>
      <c r="B56" s="35" t="s">
        <v>115</v>
      </c>
    </row>
    <row r="57" spans="1:2" ht="15">
      <c r="A57" s="28">
        <v>3</v>
      </c>
      <c r="B57" s="35" t="s">
        <v>116</v>
      </c>
    </row>
    <row r="58" spans="1:2" ht="15">
      <c r="A58" s="28">
        <v>4</v>
      </c>
      <c r="B58" s="35" t="s">
        <v>117</v>
      </c>
    </row>
    <row r="59" spans="1:2" ht="15">
      <c r="A59" s="28">
        <v>5</v>
      </c>
      <c r="B59" s="35" t="s">
        <v>31</v>
      </c>
    </row>
    <row r="60" ht="15">
      <c r="B60" s="25"/>
    </row>
    <row r="61" spans="2:4" ht="15">
      <c r="B61" s="37" t="s">
        <v>155</v>
      </c>
      <c r="D61" s="28"/>
    </row>
    <row r="62" spans="1:4" ht="15">
      <c r="A62" s="28">
        <v>6</v>
      </c>
      <c r="B62" s="35" t="s">
        <v>156</v>
      </c>
      <c r="C62" s="26" t="s">
        <v>47</v>
      </c>
      <c r="D62" s="28"/>
    </row>
    <row r="63" spans="1:4" ht="15">
      <c r="A63" s="28">
        <v>7</v>
      </c>
      <c r="B63" s="25" t="s">
        <v>145</v>
      </c>
      <c r="C63" s="26" t="s">
        <v>47</v>
      </c>
      <c r="D63" s="28"/>
    </row>
    <row r="64" spans="1:4" ht="15">
      <c r="A64" s="28">
        <v>8</v>
      </c>
      <c r="B64" s="25" t="s">
        <v>146</v>
      </c>
      <c r="C64" s="26" t="s">
        <v>47</v>
      </c>
      <c r="D64" s="28"/>
    </row>
    <row r="65" spans="1:4" ht="15">
      <c r="A65" s="28">
        <v>9</v>
      </c>
      <c r="B65" s="25" t="s">
        <v>147</v>
      </c>
      <c r="C65" s="26" t="s">
        <v>47</v>
      </c>
      <c r="D65" s="28"/>
    </row>
    <row r="66" spans="1:4" ht="15">
      <c r="A66" s="28">
        <v>10</v>
      </c>
      <c r="B66" s="25" t="s">
        <v>148</v>
      </c>
      <c r="C66" s="26" t="s">
        <v>47</v>
      </c>
      <c r="D66" s="28"/>
    </row>
    <row r="67" spans="1:4" ht="15">
      <c r="A67" s="28">
        <v>11</v>
      </c>
      <c r="B67" s="25" t="s">
        <v>157</v>
      </c>
      <c r="C67" s="26" t="s">
        <v>48</v>
      </c>
      <c r="D67" s="28"/>
    </row>
    <row r="68" spans="2:4" ht="15">
      <c r="B68" s="25"/>
      <c r="D68" s="28"/>
    </row>
    <row r="69" spans="2:4" ht="15">
      <c r="B69" s="37" t="s">
        <v>158</v>
      </c>
      <c r="D69" s="28"/>
    </row>
    <row r="70" spans="1:4" ht="15">
      <c r="A70" s="28">
        <v>12</v>
      </c>
      <c r="B70" s="25" t="s">
        <v>149</v>
      </c>
      <c r="D70" s="28"/>
    </row>
    <row r="71" spans="1:4" ht="15">
      <c r="A71" s="28">
        <v>13</v>
      </c>
      <c r="B71" s="25" t="s">
        <v>150</v>
      </c>
      <c r="D71" s="28"/>
    </row>
    <row r="72" spans="1:4" ht="15">
      <c r="A72" s="28">
        <v>14</v>
      </c>
      <c r="B72" s="25" t="s">
        <v>151</v>
      </c>
      <c r="D72" s="28"/>
    </row>
    <row r="73" spans="1:4" ht="15">
      <c r="A73" s="28">
        <v>15</v>
      </c>
      <c r="B73" s="25" t="s">
        <v>152</v>
      </c>
      <c r="D73" s="28"/>
    </row>
    <row r="74" spans="1:4" ht="15">
      <c r="A74" s="28">
        <v>16</v>
      </c>
      <c r="B74" s="25" t="s">
        <v>153</v>
      </c>
      <c r="D74" s="28"/>
    </row>
    <row r="75" ht="15">
      <c r="D75" s="28"/>
    </row>
    <row r="76" spans="1:2" ht="15">
      <c r="A76" s="27"/>
      <c r="B76" s="27"/>
    </row>
    <row r="77" spans="1:6" ht="18">
      <c r="A77" s="43" t="s">
        <v>51</v>
      </c>
      <c r="C77" s="26" t="s">
        <v>49</v>
      </c>
      <c r="D77" s="30"/>
      <c r="E77" s="31"/>
      <c r="F77" s="31"/>
    </row>
    <row r="78" spans="1:9" ht="15">
      <c r="A78" s="29"/>
      <c r="D78" s="31"/>
      <c r="E78" s="31"/>
      <c r="F78" s="31"/>
      <c r="G78" s="31"/>
      <c r="H78" s="31"/>
      <c r="I78" s="31"/>
    </row>
    <row r="79" spans="1:9" ht="15">
      <c r="A79" s="32" t="s">
        <v>108</v>
      </c>
      <c r="B79" s="26" t="s">
        <v>70</v>
      </c>
      <c r="D79" s="31"/>
      <c r="E79" s="31"/>
      <c r="F79" s="31"/>
      <c r="G79" s="31"/>
      <c r="H79" s="31"/>
      <c r="I79" s="31"/>
    </row>
    <row r="80" spans="1:9" ht="15">
      <c r="A80" s="32"/>
      <c r="D80" s="31"/>
      <c r="E80" s="31"/>
      <c r="F80" s="31"/>
      <c r="G80" s="31"/>
      <c r="H80" s="31"/>
      <c r="I80" s="31"/>
    </row>
    <row r="81" spans="1:9" ht="15">
      <c r="A81" s="32" t="s">
        <v>109</v>
      </c>
      <c r="B81" s="26" t="s">
        <v>71</v>
      </c>
      <c r="D81" s="31"/>
      <c r="E81" s="31"/>
      <c r="F81" s="31"/>
      <c r="G81" s="31"/>
      <c r="H81" s="31"/>
      <c r="I81" s="31"/>
    </row>
    <row r="82" spans="1:9" ht="15">
      <c r="A82" s="32"/>
      <c r="D82" s="31"/>
      <c r="E82" s="31"/>
      <c r="F82" s="31"/>
      <c r="G82" s="31"/>
      <c r="H82" s="31"/>
      <c r="I82" s="31"/>
    </row>
    <row r="83" spans="1:9" ht="15">
      <c r="A83" s="32" t="s">
        <v>27</v>
      </c>
      <c r="B83" s="26" t="s">
        <v>50</v>
      </c>
      <c r="D83" s="31"/>
      <c r="E83" s="31"/>
      <c r="F83" s="31"/>
      <c r="G83" s="31"/>
      <c r="H83" s="31"/>
      <c r="I83" s="31"/>
    </row>
    <row r="84" spans="1:9" ht="15">
      <c r="A84" s="32"/>
      <c r="D84" s="31"/>
      <c r="E84" s="31"/>
      <c r="F84" s="31"/>
      <c r="G84" s="31"/>
      <c r="H84" s="31"/>
      <c r="I84" s="31"/>
    </row>
    <row r="85" spans="1:9" ht="15">
      <c r="A85" s="32" t="s">
        <v>110</v>
      </c>
      <c r="B85" s="26" t="s">
        <v>52</v>
      </c>
      <c r="D85" s="31"/>
      <c r="E85" s="31"/>
      <c r="F85" s="31"/>
      <c r="G85" s="31"/>
      <c r="H85" s="31"/>
      <c r="I85" s="31"/>
    </row>
    <row r="86" spans="1:9" ht="15">
      <c r="A86" s="33"/>
      <c r="B86" s="26" t="s">
        <v>65</v>
      </c>
      <c r="D86" s="31"/>
      <c r="E86" s="31"/>
      <c r="F86" s="31"/>
      <c r="G86" s="31"/>
      <c r="H86" s="31"/>
      <c r="I86" s="31"/>
    </row>
    <row r="87" spans="1:9" ht="15">
      <c r="A87" s="34"/>
      <c r="D87" s="31"/>
      <c r="E87" s="31"/>
      <c r="F87" s="31"/>
      <c r="G87" s="31"/>
      <c r="H87" s="31"/>
      <c r="I87" s="31"/>
    </row>
    <row r="88" spans="1:9" ht="15">
      <c r="A88" s="28">
        <v>1</v>
      </c>
      <c r="B88" s="25" t="s">
        <v>132</v>
      </c>
      <c r="C88" s="26" t="s">
        <v>75</v>
      </c>
      <c r="D88" s="31"/>
      <c r="E88" s="31"/>
      <c r="F88" s="31"/>
      <c r="G88" s="31"/>
      <c r="H88" s="31"/>
      <c r="I88" s="31"/>
    </row>
    <row r="89" spans="1:3" ht="15">
      <c r="A89" s="28">
        <v>2</v>
      </c>
      <c r="B89" s="35" t="s">
        <v>73</v>
      </c>
      <c r="C89" s="26" t="s">
        <v>74</v>
      </c>
    </row>
    <row r="90" spans="1:9" ht="15">
      <c r="A90" s="28">
        <v>3</v>
      </c>
      <c r="B90" s="35" t="s">
        <v>133</v>
      </c>
      <c r="C90" s="26" t="s">
        <v>37</v>
      </c>
      <c r="D90" s="31"/>
      <c r="E90" s="31"/>
      <c r="F90" s="31"/>
      <c r="G90" s="31"/>
      <c r="H90" s="31"/>
      <c r="I90" s="31"/>
    </row>
    <row r="91" spans="1:3" ht="15">
      <c r="A91" s="28">
        <v>4</v>
      </c>
      <c r="B91" s="35" t="s">
        <v>135</v>
      </c>
      <c r="C91" s="26" t="s">
        <v>76</v>
      </c>
    </row>
    <row r="92" spans="1:9" ht="15">
      <c r="A92" s="28">
        <v>5</v>
      </c>
      <c r="B92" s="25" t="s">
        <v>134</v>
      </c>
      <c r="C92" s="26" t="s">
        <v>38</v>
      </c>
      <c r="D92" s="31"/>
      <c r="E92" s="31"/>
      <c r="F92" s="31"/>
      <c r="G92" s="31"/>
      <c r="H92" s="31"/>
      <c r="I92" s="31"/>
    </row>
    <row r="93" spans="1:2" ht="15">
      <c r="A93" s="28"/>
      <c r="B93" s="36"/>
    </row>
    <row r="94" spans="1:2" ht="15">
      <c r="A94" s="32" t="s">
        <v>111</v>
      </c>
      <c r="B94" s="26" t="s">
        <v>72</v>
      </c>
    </row>
    <row r="95" ht="15">
      <c r="A95" s="28"/>
    </row>
    <row r="96" spans="1:3" ht="12.75" customHeight="1">
      <c r="A96" s="28">
        <v>1</v>
      </c>
      <c r="B96" s="35" t="s">
        <v>126</v>
      </c>
      <c r="C96" s="28" t="s">
        <v>131</v>
      </c>
    </row>
    <row r="97" spans="1:3" ht="12.75" customHeight="1">
      <c r="A97" s="28">
        <v>2</v>
      </c>
      <c r="B97" s="35" t="s">
        <v>127</v>
      </c>
      <c r="C97" s="28" t="s">
        <v>129</v>
      </c>
    </row>
    <row r="98" spans="1:3" ht="12.75" customHeight="1">
      <c r="A98" s="28">
        <v>3</v>
      </c>
      <c r="B98" s="35" t="s">
        <v>128</v>
      </c>
      <c r="C98" s="28" t="s">
        <v>130</v>
      </c>
    </row>
    <row r="99" ht="15">
      <c r="A99" s="28"/>
    </row>
  </sheetData>
  <printOptions/>
  <pageMargins left="0.5" right="0.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6" sqref="C6"/>
    </sheetView>
  </sheetViews>
  <sheetFormatPr defaultColWidth="9.00390625" defaultRowHeight="12"/>
  <cols>
    <col min="1" max="1" width="11.50390625" style="0" customWidth="1"/>
    <col min="2" max="3" width="11.50390625" style="64" customWidth="1"/>
    <col min="4" max="16384" width="11.50390625" style="0" customWidth="1"/>
  </cols>
  <sheetData>
    <row r="1" spans="1:6" ht="11.25">
      <c r="A1" t="s">
        <v>83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1.25">
      <c r="A2" t="s">
        <v>84</v>
      </c>
      <c r="B2" s="64">
        <v>0</v>
      </c>
      <c r="C2" s="64">
        <v>12.12</v>
      </c>
      <c r="D2" t="s">
        <v>86</v>
      </c>
      <c r="E2" t="s">
        <v>87</v>
      </c>
      <c r="F2">
        <v>72</v>
      </c>
    </row>
    <row r="3" spans="1:6" ht="11.25">
      <c r="A3" t="s">
        <v>85</v>
      </c>
      <c r="B3" s="64">
        <v>12.12</v>
      </c>
      <c r="C3" s="64">
        <v>22.03</v>
      </c>
      <c r="D3" t="s">
        <v>87</v>
      </c>
      <c r="E3" t="s">
        <v>88</v>
      </c>
      <c r="F3">
        <v>13</v>
      </c>
    </row>
    <row r="4" spans="1:6" ht="11.25">
      <c r="A4" t="s">
        <v>94</v>
      </c>
      <c r="B4" s="64">
        <v>22.03</v>
      </c>
      <c r="C4" s="64">
        <v>26.9</v>
      </c>
      <c r="D4" t="s">
        <v>88</v>
      </c>
      <c r="E4" t="s">
        <v>88</v>
      </c>
      <c r="F4">
        <v>57</v>
      </c>
    </row>
    <row r="7" spans="2:3" ht="11.25">
      <c r="B7"/>
      <c r="C7"/>
    </row>
    <row r="8" spans="2:3" ht="11.25">
      <c r="B8"/>
      <c r="C8"/>
    </row>
    <row r="9" spans="2:3" ht="11.25">
      <c r="B9"/>
      <c r="C9"/>
    </row>
    <row r="10" spans="2:3" ht="11.25">
      <c r="B10"/>
      <c r="C10"/>
    </row>
    <row r="11" spans="2:3" ht="11.25">
      <c r="B11"/>
      <c r="C11"/>
    </row>
    <row r="12" spans="2:3" ht="11.25">
      <c r="B12"/>
      <c r="C12"/>
    </row>
    <row r="13" spans="2:3" ht="11.25">
      <c r="B13"/>
      <c r="C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66"/>
  <sheetViews>
    <sheetView workbookViewId="0" topLeftCell="A1">
      <pane xSplit="11" ySplit="5" topLeftCell="L30" activePane="bottomRight" state="frozen"/>
      <selection pane="topLeft" activeCell="A1" sqref="A1"/>
      <selection pane="topRight" activeCell="L1" sqref="L1"/>
      <selection pane="bottomLeft" activeCell="A6" sqref="A6"/>
      <selection pane="bottomRight" activeCell="L39" sqref="L39:R40"/>
    </sheetView>
  </sheetViews>
  <sheetFormatPr defaultColWidth="9.00390625" defaultRowHeight="12"/>
  <cols>
    <col min="1" max="1" width="7.125" style="0" customWidth="1"/>
    <col min="2" max="2" width="3.375" style="2" customWidth="1"/>
    <col min="3" max="3" width="3.125" style="2" customWidth="1"/>
    <col min="4" max="4" width="9.125" style="44" customWidth="1"/>
    <col min="5" max="5" width="3.875" style="44" customWidth="1"/>
    <col min="6" max="6" width="4.375" style="44" customWidth="1"/>
    <col min="7" max="7" width="4.375" style="65" customWidth="1"/>
    <col min="8" max="8" width="5.50390625" style="44" customWidth="1"/>
    <col min="9" max="9" width="6.00390625" style="2" customWidth="1"/>
    <col min="10" max="10" width="4.00390625" style="70" customWidth="1"/>
    <col min="11" max="11" width="9.625" style="2" customWidth="1"/>
    <col min="12" max="18" width="5.50390625" style="2" customWidth="1"/>
    <col min="19" max="19" width="5.125" style="2" bestFit="1" customWidth="1"/>
    <col min="20" max="21" width="4.00390625" style="2" customWidth="1"/>
    <col min="22" max="22" width="4.00390625" style="39" customWidth="1"/>
    <col min="23" max="24" width="3.00390625" style="2" customWidth="1"/>
    <col min="25" max="25" width="3.875" style="2" customWidth="1"/>
    <col min="26" max="26" width="4.375" style="2" customWidth="1"/>
    <col min="27" max="27" width="4.00390625" style="48" customWidth="1"/>
    <col min="28" max="30" width="3.00390625" style="2" customWidth="1"/>
    <col min="31" max="31" width="3.875" style="2" customWidth="1"/>
    <col min="32" max="32" width="4.125" style="39" customWidth="1"/>
    <col min="33" max="33" width="3.00390625" style="2" customWidth="1"/>
    <col min="34" max="34" width="3.875" style="2" customWidth="1"/>
    <col min="35" max="36" width="3.00390625" style="2" customWidth="1"/>
    <col min="37" max="37" width="3.00390625" style="39" customWidth="1"/>
    <col min="38" max="41" width="3.00390625" style="2" customWidth="1"/>
    <col min="42" max="43" width="4.125" style="2" customWidth="1"/>
    <col min="44" max="44" width="3.00390625" style="48" customWidth="1"/>
    <col min="45" max="45" width="4.125" style="2" customWidth="1"/>
    <col min="46" max="46" width="30.625" style="55" customWidth="1"/>
    <col min="47" max="47" width="3.875" style="45" customWidth="1"/>
    <col min="48" max="48" width="8.375" style="0" customWidth="1"/>
    <col min="49" max="50" width="4.00390625" style="2" customWidth="1"/>
    <col min="51" max="51" width="4.625" style="2" customWidth="1"/>
    <col min="52" max="52" width="3.50390625" style="2" customWidth="1"/>
    <col min="53" max="53" width="4.625" style="2" customWidth="1"/>
    <col min="54" max="54" width="3.50390625" style="2" customWidth="1"/>
    <col min="55" max="55" width="4.625" style="2" customWidth="1"/>
    <col min="56" max="60" width="4.50390625" style="2" customWidth="1"/>
    <col min="61" max="61" width="58.50390625" style="0" customWidth="1"/>
    <col min="62" max="62" width="11.50390625" style="0" customWidth="1"/>
    <col min="63" max="63" width="29.875" style="0" customWidth="1"/>
    <col min="64" max="64" width="7.875" style="0" customWidth="1"/>
    <col min="65" max="16384" width="11.50390625" style="0" customWidth="1"/>
  </cols>
  <sheetData>
    <row r="1" spans="1:56" ht="18">
      <c r="A1" s="1" t="s">
        <v>169</v>
      </c>
      <c r="AV1" s="1" t="s">
        <v>144</v>
      </c>
      <c r="BD1" s="1"/>
    </row>
    <row r="3" spans="1:48" ht="12">
      <c r="A3" t="s">
        <v>53</v>
      </c>
      <c r="Y3" s="42"/>
      <c r="AP3" s="42"/>
      <c r="AQ3" s="42"/>
      <c r="AV3" t="s">
        <v>53</v>
      </c>
    </row>
    <row r="4" spans="1:60" s="3" customFormat="1" ht="12">
      <c r="A4" s="9" t="s">
        <v>154</v>
      </c>
      <c r="B4" s="4"/>
      <c r="C4" s="4"/>
      <c r="D4" s="11" t="s">
        <v>77</v>
      </c>
      <c r="E4" s="11"/>
      <c r="F4" s="11"/>
      <c r="G4" s="66"/>
      <c r="H4" s="11"/>
      <c r="I4" s="10" t="s">
        <v>77</v>
      </c>
      <c r="J4" s="70"/>
      <c r="K4" s="12"/>
      <c r="L4" s="12"/>
      <c r="M4" s="12"/>
      <c r="N4" s="12"/>
      <c r="O4" s="12"/>
      <c r="P4" s="12"/>
      <c r="Q4" s="12"/>
      <c r="R4" s="12"/>
      <c r="S4" s="13"/>
      <c r="T4" s="14" t="s">
        <v>106</v>
      </c>
      <c r="U4" s="14"/>
      <c r="V4" s="40"/>
      <c r="W4" s="15"/>
      <c r="X4" s="13"/>
      <c r="Z4" s="14" t="s">
        <v>59</v>
      </c>
      <c r="AA4" s="49"/>
      <c r="AB4" s="15"/>
      <c r="AC4" s="13"/>
      <c r="AD4" s="14"/>
      <c r="AE4" s="14" t="s">
        <v>60</v>
      </c>
      <c r="AF4" s="40"/>
      <c r="AG4" s="15"/>
      <c r="AH4" s="13"/>
      <c r="AI4" s="14"/>
      <c r="AJ4" s="14" t="s">
        <v>107</v>
      </c>
      <c r="AK4" s="40"/>
      <c r="AL4" s="14"/>
      <c r="AM4" s="15"/>
      <c r="AN4" s="14"/>
      <c r="AO4" s="14" t="s">
        <v>61</v>
      </c>
      <c r="AR4" s="62"/>
      <c r="AS4" s="5"/>
      <c r="AT4" s="56"/>
      <c r="AU4" s="46"/>
      <c r="AV4" s="9" t="s">
        <v>154</v>
      </c>
      <c r="AW4" s="4"/>
      <c r="AX4" s="4"/>
      <c r="AY4" s="10" t="s">
        <v>77</v>
      </c>
      <c r="AZ4" s="11"/>
      <c r="BA4" s="10" t="s">
        <v>77</v>
      </c>
      <c r="BB4" s="10" t="s">
        <v>77</v>
      </c>
      <c r="BC4" s="12"/>
      <c r="BD4" s="12"/>
      <c r="BE4" s="12"/>
      <c r="BF4" s="12" t="s">
        <v>54</v>
      </c>
      <c r="BH4" s="12"/>
    </row>
    <row r="5" spans="1:61" s="3" customFormat="1" ht="60">
      <c r="A5" s="16" t="s">
        <v>100</v>
      </c>
      <c r="B5" s="17" t="s">
        <v>101</v>
      </c>
      <c r="C5" s="17" t="s">
        <v>39</v>
      </c>
      <c r="D5" s="18" t="s">
        <v>40</v>
      </c>
      <c r="E5" s="18" t="s">
        <v>202</v>
      </c>
      <c r="F5" s="18" t="s">
        <v>203</v>
      </c>
      <c r="G5" s="67" t="s">
        <v>99</v>
      </c>
      <c r="H5" s="18" t="s">
        <v>102</v>
      </c>
      <c r="I5" s="17" t="s">
        <v>103</v>
      </c>
      <c r="J5" s="71" t="s">
        <v>113</v>
      </c>
      <c r="K5" s="17"/>
      <c r="L5" s="17" t="s">
        <v>96</v>
      </c>
      <c r="M5" s="17" t="s">
        <v>97</v>
      </c>
      <c r="N5" s="17" t="s">
        <v>98</v>
      </c>
      <c r="O5" s="17" t="s">
        <v>81</v>
      </c>
      <c r="P5" s="17" t="s">
        <v>173</v>
      </c>
      <c r="Q5" s="17" t="s">
        <v>34</v>
      </c>
      <c r="R5" s="17"/>
      <c r="S5" s="19" t="s">
        <v>104</v>
      </c>
      <c r="T5" s="41" t="s">
        <v>57</v>
      </c>
      <c r="U5" s="20" t="s">
        <v>56</v>
      </c>
      <c r="V5" s="41" t="s">
        <v>58</v>
      </c>
      <c r="W5" s="21" t="s">
        <v>105</v>
      </c>
      <c r="X5" s="19" t="s">
        <v>104</v>
      </c>
      <c r="Y5" s="41" t="s">
        <v>57</v>
      </c>
      <c r="Z5" s="20" t="s">
        <v>56</v>
      </c>
      <c r="AA5" s="50" t="s">
        <v>58</v>
      </c>
      <c r="AB5" s="21" t="s">
        <v>105</v>
      </c>
      <c r="AC5" s="19" t="s">
        <v>104</v>
      </c>
      <c r="AD5" s="41" t="s">
        <v>57</v>
      </c>
      <c r="AE5" s="20" t="s">
        <v>56</v>
      </c>
      <c r="AF5" s="41" t="s">
        <v>58</v>
      </c>
      <c r="AG5" s="21" t="s">
        <v>105</v>
      </c>
      <c r="AH5" s="19" t="s">
        <v>104</v>
      </c>
      <c r="AI5" s="41" t="s">
        <v>57</v>
      </c>
      <c r="AJ5" s="20" t="s">
        <v>56</v>
      </c>
      <c r="AK5" s="41" t="s">
        <v>58</v>
      </c>
      <c r="AL5" s="21" t="s">
        <v>105</v>
      </c>
      <c r="AM5" s="21" t="s">
        <v>32</v>
      </c>
      <c r="AN5" s="19" t="s">
        <v>104</v>
      </c>
      <c r="AO5" s="41" t="s">
        <v>57</v>
      </c>
      <c r="AP5" s="20" t="s">
        <v>56</v>
      </c>
      <c r="AQ5" s="41" t="s">
        <v>58</v>
      </c>
      <c r="AR5" s="63" t="s">
        <v>105</v>
      </c>
      <c r="AS5" s="22" t="s">
        <v>112</v>
      </c>
      <c r="AT5" s="57" t="s">
        <v>36</v>
      </c>
      <c r="AU5" s="47" t="s">
        <v>182</v>
      </c>
      <c r="AV5" s="16" t="s">
        <v>100</v>
      </c>
      <c r="AW5" s="17" t="s">
        <v>101</v>
      </c>
      <c r="AX5" s="17" t="s">
        <v>39</v>
      </c>
      <c r="AY5" s="17" t="s">
        <v>40</v>
      </c>
      <c r="AZ5" s="18" t="s">
        <v>102</v>
      </c>
      <c r="BA5" s="17" t="s">
        <v>103</v>
      </c>
      <c r="BB5" s="17" t="s">
        <v>64</v>
      </c>
      <c r="BC5" s="17" t="s">
        <v>113</v>
      </c>
      <c r="BD5" s="20" t="s">
        <v>108</v>
      </c>
      <c r="BE5" s="20" t="s">
        <v>109</v>
      </c>
      <c r="BF5" s="23" t="s">
        <v>27</v>
      </c>
      <c r="BG5" s="20" t="s">
        <v>110</v>
      </c>
      <c r="BH5" s="20" t="s">
        <v>111</v>
      </c>
      <c r="BI5" s="24" t="s">
        <v>36</v>
      </c>
    </row>
    <row r="6" spans="1:55" ht="23.25">
      <c r="A6" t="s">
        <v>183</v>
      </c>
      <c r="B6" s="2" t="s">
        <v>184</v>
      </c>
      <c r="C6" s="2">
        <v>1</v>
      </c>
      <c r="D6" s="44" t="s">
        <v>185</v>
      </c>
      <c r="E6" s="45" t="s">
        <v>204</v>
      </c>
      <c r="F6" s="45" t="s">
        <v>205</v>
      </c>
      <c r="G6" s="68">
        <f>F6-E6</f>
        <v>4.5</v>
      </c>
      <c r="H6" s="44" t="s">
        <v>193</v>
      </c>
      <c r="I6" s="59">
        <v>0</v>
      </c>
      <c r="J6" s="72">
        <v>1.5</v>
      </c>
      <c r="K6" s="51" t="s">
        <v>80</v>
      </c>
      <c r="L6" s="75"/>
      <c r="M6" s="75">
        <f>G6</f>
        <v>4.5</v>
      </c>
      <c r="N6" s="75"/>
      <c r="O6" s="75"/>
      <c r="P6" s="75"/>
      <c r="Q6" s="75"/>
      <c r="R6" s="75"/>
      <c r="S6" s="2">
        <v>90</v>
      </c>
      <c r="W6" s="52"/>
      <c r="X6" s="2">
        <v>10</v>
      </c>
      <c r="Y6" s="2">
        <v>0.1</v>
      </c>
      <c r="Z6" s="2">
        <v>0.3</v>
      </c>
      <c r="AA6" s="48">
        <v>0.7</v>
      </c>
      <c r="AB6" s="52">
        <v>7</v>
      </c>
      <c r="AG6" s="52"/>
      <c r="AH6" s="2">
        <v>1</v>
      </c>
      <c r="AM6" s="6">
        <v>0</v>
      </c>
      <c r="AS6" s="6">
        <v>1</v>
      </c>
      <c r="AT6" s="58" t="s">
        <v>9</v>
      </c>
      <c r="AU6" s="45">
        <v>20</v>
      </c>
      <c r="BC6" s="6"/>
    </row>
    <row r="7" spans="4:55" ht="42" customHeight="1">
      <c r="D7" s="44" t="s">
        <v>186</v>
      </c>
      <c r="E7" s="45" t="s">
        <v>205</v>
      </c>
      <c r="F7" s="45" t="s">
        <v>206</v>
      </c>
      <c r="G7" s="68">
        <f aca="true" t="shared" si="0" ref="G7:G38">F7-E7</f>
        <v>3.5</v>
      </c>
      <c r="H7" s="44" t="s">
        <v>194</v>
      </c>
      <c r="I7" s="59">
        <f>I$6+E7/100</f>
        <v>0.045</v>
      </c>
      <c r="J7" s="73">
        <v>1</v>
      </c>
      <c r="K7" s="51" t="s">
        <v>136</v>
      </c>
      <c r="L7" s="75">
        <f>G7</f>
        <v>3.5</v>
      </c>
      <c r="M7" s="75"/>
      <c r="N7" s="75"/>
      <c r="O7" s="75"/>
      <c r="P7" s="75"/>
      <c r="Q7" s="75"/>
      <c r="R7" s="75"/>
      <c r="S7" s="2">
        <v>97</v>
      </c>
      <c r="W7" s="53"/>
      <c r="X7" s="2">
        <v>2</v>
      </c>
      <c r="Y7" s="2">
        <v>0.1</v>
      </c>
      <c r="Z7" s="2">
        <v>0.2</v>
      </c>
      <c r="AA7" s="48">
        <v>0.3</v>
      </c>
      <c r="AB7" s="53">
        <v>7</v>
      </c>
      <c r="AG7" s="53"/>
      <c r="AH7" s="2">
        <v>1</v>
      </c>
      <c r="AM7" s="7">
        <v>0</v>
      </c>
      <c r="AS7" s="7"/>
      <c r="AT7" s="58" t="s">
        <v>218</v>
      </c>
      <c r="AU7" s="45">
        <v>50</v>
      </c>
      <c r="BC7" s="7"/>
    </row>
    <row r="8" spans="4:55" ht="21" customHeight="1">
      <c r="D8" s="44" t="s">
        <v>187</v>
      </c>
      <c r="E8" s="45" t="s">
        <v>206</v>
      </c>
      <c r="F8" s="45" t="s">
        <v>207</v>
      </c>
      <c r="G8" s="68">
        <f t="shared" si="0"/>
        <v>8</v>
      </c>
      <c r="H8" s="44" t="s">
        <v>195</v>
      </c>
      <c r="I8" s="59">
        <f aca="true" t="shared" si="1" ref="I8:I13">I$6+E8/100</f>
        <v>0.08</v>
      </c>
      <c r="J8" s="73">
        <v>2</v>
      </c>
      <c r="K8" s="51" t="s">
        <v>137</v>
      </c>
      <c r="L8" s="75"/>
      <c r="M8" s="75"/>
      <c r="N8" s="75">
        <f>G8</f>
        <v>8</v>
      </c>
      <c r="O8" s="75"/>
      <c r="P8" s="75"/>
      <c r="Q8" s="75"/>
      <c r="R8" s="75"/>
      <c r="S8" s="2">
        <v>76</v>
      </c>
      <c r="W8" s="53"/>
      <c r="X8" s="2">
        <v>23</v>
      </c>
      <c r="Y8" s="2">
        <v>0.1</v>
      </c>
      <c r="Z8" s="2">
        <v>0.3</v>
      </c>
      <c r="AA8" s="48">
        <v>0.7</v>
      </c>
      <c r="AB8" s="53">
        <v>7</v>
      </c>
      <c r="AG8" s="53"/>
      <c r="AH8" s="2">
        <v>1</v>
      </c>
      <c r="AM8" s="7">
        <v>0</v>
      </c>
      <c r="AS8" s="7">
        <v>1</v>
      </c>
      <c r="AT8" s="58"/>
      <c r="AU8" s="45">
        <v>80</v>
      </c>
      <c r="BC8" s="7"/>
    </row>
    <row r="9" spans="4:55" ht="21" customHeight="1">
      <c r="D9" s="44" t="s">
        <v>188</v>
      </c>
      <c r="E9" s="45" t="s">
        <v>207</v>
      </c>
      <c r="F9" s="45" t="s">
        <v>208</v>
      </c>
      <c r="G9" s="68">
        <f t="shared" si="0"/>
        <v>14</v>
      </c>
      <c r="H9" s="44" t="s">
        <v>197</v>
      </c>
      <c r="I9" s="59">
        <f t="shared" si="1"/>
        <v>0.16</v>
      </c>
      <c r="J9" s="73">
        <v>1</v>
      </c>
      <c r="K9" s="51" t="s">
        <v>136</v>
      </c>
      <c r="L9" s="75">
        <f>G9</f>
        <v>14</v>
      </c>
      <c r="M9" s="75"/>
      <c r="N9" s="75"/>
      <c r="O9" s="75"/>
      <c r="P9" s="75"/>
      <c r="Q9" s="75"/>
      <c r="R9" s="75"/>
      <c r="S9" s="2">
        <v>97</v>
      </c>
      <c r="T9" s="48">
        <v>0.1</v>
      </c>
      <c r="U9" s="48">
        <v>0.1</v>
      </c>
      <c r="V9" s="48">
        <v>0.1</v>
      </c>
      <c r="W9" s="54">
        <v>7</v>
      </c>
      <c r="X9" s="2">
        <v>2</v>
      </c>
      <c r="Y9" s="2">
        <v>0.1</v>
      </c>
      <c r="Z9" s="2">
        <v>0.1</v>
      </c>
      <c r="AA9" s="48">
        <v>0.1</v>
      </c>
      <c r="AB9" s="53">
        <v>7</v>
      </c>
      <c r="AG9" s="53"/>
      <c r="AH9" s="2">
        <v>1</v>
      </c>
      <c r="AM9" s="7">
        <v>0</v>
      </c>
      <c r="AS9" s="7"/>
      <c r="AT9" s="58" t="s">
        <v>219</v>
      </c>
      <c r="AU9" s="45">
        <v>50</v>
      </c>
      <c r="BC9" s="7"/>
    </row>
    <row r="10" spans="4:55" ht="21" customHeight="1">
      <c r="D10" s="44" t="s">
        <v>189</v>
      </c>
      <c r="E10" s="45" t="s">
        <v>208</v>
      </c>
      <c r="F10" s="45" t="s">
        <v>209</v>
      </c>
      <c r="G10" s="68">
        <f t="shared" si="0"/>
        <v>3</v>
      </c>
      <c r="H10" s="44" t="s">
        <v>198</v>
      </c>
      <c r="I10" s="59">
        <f t="shared" si="1"/>
        <v>0.3</v>
      </c>
      <c r="J10" s="73">
        <v>2</v>
      </c>
      <c r="K10" s="51" t="s">
        <v>137</v>
      </c>
      <c r="L10" s="75"/>
      <c r="M10" s="75"/>
      <c r="N10" s="75">
        <f>G10</f>
        <v>3</v>
      </c>
      <c r="O10" s="75"/>
      <c r="P10" s="75"/>
      <c r="Q10" s="75"/>
      <c r="R10" s="75"/>
      <c r="S10" s="2">
        <v>74</v>
      </c>
      <c r="W10" s="53"/>
      <c r="X10" s="2">
        <v>25</v>
      </c>
      <c r="Y10" s="2">
        <v>0.1</v>
      </c>
      <c r="Z10" s="2">
        <v>0.3</v>
      </c>
      <c r="AA10" s="48">
        <v>0.6</v>
      </c>
      <c r="AB10" s="53">
        <v>7</v>
      </c>
      <c r="AG10" s="53"/>
      <c r="AH10" s="2" t="s">
        <v>217</v>
      </c>
      <c r="AM10" s="7">
        <v>0</v>
      </c>
      <c r="AS10" s="7">
        <v>1</v>
      </c>
      <c r="AT10" s="58" t="s">
        <v>220</v>
      </c>
      <c r="AU10" s="45">
        <v>80</v>
      </c>
      <c r="BC10" s="7"/>
    </row>
    <row r="11" spans="4:55" ht="21" customHeight="1">
      <c r="D11" s="44" t="s">
        <v>190</v>
      </c>
      <c r="E11" s="45" t="s">
        <v>209</v>
      </c>
      <c r="F11" s="45" t="s">
        <v>210</v>
      </c>
      <c r="G11" s="68">
        <f t="shared" si="0"/>
        <v>3</v>
      </c>
      <c r="H11" s="44" t="s">
        <v>199</v>
      </c>
      <c r="I11" s="59">
        <f t="shared" si="1"/>
        <v>0.33</v>
      </c>
      <c r="J11" s="73">
        <v>1</v>
      </c>
      <c r="K11" s="51" t="s">
        <v>136</v>
      </c>
      <c r="L11" s="75">
        <f>G11</f>
        <v>3</v>
      </c>
      <c r="M11" s="75"/>
      <c r="N11" s="75"/>
      <c r="O11" s="75"/>
      <c r="P11" s="75"/>
      <c r="Q11" s="75"/>
      <c r="R11" s="75"/>
      <c r="S11" s="2">
        <v>94</v>
      </c>
      <c r="W11" s="53"/>
      <c r="X11" s="2">
        <v>5</v>
      </c>
      <c r="Z11" s="2" t="s">
        <v>213</v>
      </c>
      <c r="AA11" s="48">
        <v>0.1</v>
      </c>
      <c r="AB11" s="53">
        <v>7</v>
      </c>
      <c r="AG11" s="53"/>
      <c r="AH11" s="2">
        <v>1</v>
      </c>
      <c r="AM11" s="7">
        <v>0</v>
      </c>
      <c r="AS11" s="7">
        <v>5</v>
      </c>
      <c r="AT11" s="58" t="s">
        <v>78</v>
      </c>
      <c r="AU11" s="45">
        <v>80</v>
      </c>
      <c r="BC11" s="7"/>
    </row>
    <row r="12" spans="4:55" ht="45.75">
      <c r="D12" s="44" t="s">
        <v>191</v>
      </c>
      <c r="E12" s="45" t="s">
        <v>210</v>
      </c>
      <c r="F12" s="45" t="s">
        <v>211</v>
      </c>
      <c r="G12" s="68">
        <f t="shared" si="0"/>
        <v>45</v>
      </c>
      <c r="H12" s="44" t="s">
        <v>200</v>
      </c>
      <c r="I12" s="59">
        <f t="shared" si="1"/>
        <v>0.36</v>
      </c>
      <c r="J12" s="73">
        <v>2</v>
      </c>
      <c r="K12" s="51" t="s">
        <v>137</v>
      </c>
      <c r="L12" s="75"/>
      <c r="M12" s="75"/>
      <c r="N12" s="75">
        <f>G12</f>
        <v>45</v>
      </c>
      <c r="O12" s="75"/>
      <c r="P12" s="75"/>
      <c r="Q12" s="75"/>
      <c r="R12" s="75"/>
      <c r="S12" s="2">
        <v>74</v>
      </c>
      <c r="W12" s="53"/>
      <c r="X12" s="2">
        <v>25</v>
      </c>
      <c r="Y12" s="2">
        <v>0.1</v>
      </c>
      <c r="Z12" s="2">
        <v>0.3</v>
      </c>
      <c r="AA12" s="48">
        <v>1</v>
      </c>
      <c r="AB12" s="53">
        <v>7</v>
      </c>
      <c r="AG12" s="53"/>
      <c r="AH12" s="2">
        <v>1</v>
      </c>
      <c r="AM12" s="7">
        <v>0</v>
      </c>
      <c r="AS12" s="7">
        <v>1</v>
      </c>
      <c r="AT12" s="58" t="s">
        <v>79</v>
      </c>
      <c r="AU12" s="45">
        <v>80</v>
      </c>
      <c r="BC12" s="7"/>
    </row>
    <row r="13" spans="4:55" ht="63.75" customHeight="1">
      <c r="D13" s="44" t="s">
        <v>192</v>
      </c>
      <c r="E13" s="45" t="s">
        <v>211</v>
      </c>
      <c r="F13" s="45" t="s">
        <v>212</v>
      </c>
      <c r="G13" s="68">
        <f t="shared" si="0"/>
        <v>62</v>
      </c>
      <c r="H13" s="44" t="s">
        <v>201</v>
      </c>
      <c r="I13" s="59">
        <f t="shared" si="1"/>
        <v>0.81</v>
      </c>
      <c r="J13" s="73">
        <v>2</v>
      </c>
      <c r="K13" s="51" t="s">
        <v>137</v>
      </c>
      <c r="L13" s="75"/>
      <c r="M13" s="75"/>
      <c r="N13" s="75">
        <f aca="true" t="shared" si="2" ref="N13:N20">G13</f>
        <v>62</v>
      </c>
      <c r="O13" s="75"/>
      <c r="P13" s="75"/>
      <c r="Q13" s="75"/>
      <c r="R13" s="75"/>
      <c r="S13" s="2">
        <v>69</v>
      </c>
      <c r="W13" s="53"/>
      <c r="X13" s="2">
        <v>30</v>
      </c>
      <c r="Y13" s="2">
        <v>0.2</v>
      </c>
      <c r="Z13" s="2">
        <v>0.5</v>
      </c>
      <c r="AA13" s="48">
        <v>1</v>
      </c>
      <c r="AB13" s="53">
        <v>7</v>
      </c>
      <c r="AC13" s="2" t="s">
        <v>216</v>
      </c>
      <c r="AG13" s="53"/>
      <c r="AH13" s="2">
        <v>1</v>
      </c>
      <c r="AM13" s="7">
        <v>0</v>
      </c>
      <c r="AS13" s="7">
        <v>1</v>
      </c>
      <c r="AT13" s="58" t="s">
        <v>164</v>
      </c>
      <c r="AU13" s="45">
        <v>80</v>
      </c>
      <c r="BC13" s="7"/>
    </row>
    <row r="14" spans="1:55" ht="27.75" customHeight="1">
      <c r="A14" t="s">
        <v>183</v>
      </c>
      <c r="B14" s="2" t="s">
        <v>184</v>
      </c>
      <c r="C14" s="2">
        <v>2</v>
      </c>
      <c r="D14" s="44" t="s">
        <v>221</v>
      </c>
      <c r="E14" s="45" t="s">
        <v>204</v>
      </c>
      <c r="F14" s="45" t="s">
        <v>196</v>
      </c>
      <c r="G14" s="68">
        <f t="shared" si="0"/>
        <v>4</v>
      </c>
      <c r="H14" s="44" t="s">
        <v>193</v>
      </c>
      <c r="I14" s="59">
        <v>1.5</v>
      </c>
      <c r="J14" s="73">
        <v>2</v>
      </c>
      <c r="K14" s="51" t="s">
        <v>137</v>
      </c>
      <c r="L14" s="75"/>
      <c r="M14" s="75"/>
      <c r="N14" s="75">
        <f t="shared" si="2"/>
        <v>4</v>
      </c>
      <c r="O14" s="75"/>
      <c r="P14" s="75"/>
      <c r="Q14" s="75"/>
      <c r="R14" s="75"/>
      <c r="S14" s="2">
        <v>79</v>
      </c>
      <c r="W14" s="53"/>
      <c r="X14" s="2">
        <v>20</v>
      </c>
      <c r="Y14" s="2">
        <v>0.2</v>
      </c>
      <c r="Z14" s="2">
        <v>0.4</v>
      </c>
      <c r="AA14" s="48">
        <v>1</v>
      </c>
      <c r="AB14" s="53">
        <v>7</v>
      </c>
      <c r="AG14" s="53"/>
      <c r="AH14" s="2">
        <v>1</v>
      </c>
      <c r="AM14" s="7">
        <v>0</v>
      </c>
      <c r="AS14" s="7">
        <v>4</v>
      </c>
      <c r="AT14" s="58" t="s">
        <v>231</v>
      </c>
      <c r="AU14" s="45">
        <v>80</v>
      </c>
      <c r="BC14" s="7"/>
    </row>
    <row r="15" spans="4:55" ht="21.75" customHeight="1">
      <c r="D15" s="44" t="s">
        <v>222</v>
      </c>
      <c r="E15" s="45" t="s">
        <v>196</v>
      </c>
      <c r="F15" s="45" t="s">
        <v>228</v>
      </c>
      <c r="G15" s="68">
        <f t="shared" si="0"/>
        <v>11</v>
      </c>
      <c r="H15" s="44" t="s">
        <v>225</v>
      </c>
      <c r="I15" s="59">
        <f>I$14+E15/100</f>
        <v>1.54</v>
      </c>
      <c r="J15" s="73">
        <v>2</v>
      </c>
      <c r="K15" s="51" t="s">
        <v>137</v>
      </c>
      <c r="L15" s="75"/>
      <c r="M15" s="75"/>
      <c r="N15" s="75">
        <f t="shared" si="2"/>
        <v>11</v>
      </c>
      <c r="O15" s="75"/>
      <c r="P15" s="75"/>
      <c r="Q15" s="75"/>
      <c r="R15" s="75"/>
      <c r="S15" s="2">
        <v>74</v>
      </c>
      <c r="W15" s="53"/>
      <c r="X15" s="2">
        <v>25</v>
      </c>
      <c r="Y15" s="2">
        <v>0.1</v>
      </c>
      <c r="Z15" s="2">
        <v>0.5</v>
      </c>
      <c r="AA15" s="48">
        <v>1.2</v>
      </c>
      <c r="AB15" s="53">
        <v>7</v>
      </c>
      <c r="AG15" s="53"/>
      <c r="AH15" s="2">
        <v>1</v>
      </c>
      <c r="AM15" s="7">
        <v>0</v>
      </c>
      <c r="AS15" s="7">
        <v>3</v>
      </c>
      <c r="AT15" s="58" t="s">
        <v>232</v>
      </c>
      <c r="AU15" s="45">
        <v>80</v>
      </c>
      <c r="BC15" s="7"/>
    </row>
    <row r="16" spans="4:55" ht="27" customHeight="1">
      <c r="D16" s="44" t="s">
        <v>223</v>
      </c>
      <c r="E16" s="45" t="s">
        <v>228</v>
      </c>
      <c r="F16" s="45" t="s">
        <v>229</v>
      </c>
      <c r="G16" s="68">
        <f t="shared" si="0"/>
        <v>17</v>
      </c>
      <c r="H16" s="44" t="s">
        <v>226</v>
      </c>
      <c r="I16" s="59">
        <f>I$14+E16/100</f>
        <v>1.65</v>
      </c>
      <c r="J16" s="73">
        <v>2</v>
      </c>
      <c r="K16" s="51" t="s">
        <v>137</v>
      </c>
      <c r="L16" s="75"/>
      <c r="M16" s="75"/>
      <c r="N16" s="75">
        <f t="shared" si="2"/>
        <v>17</v>
      </c>
      <c r="O16" s="75"/>
      <c r="P16" s="75"/>
      <c r="Q16" s="75"/>
      <c r="R16" s="75"/>
      <c r="S16" s="2">
        <v>74</v>
      </c>
      <c r="W16" s="53"/>
      <c r="X16" s="2">
        <v>25</v>
      </c>
      <c r="Y16" s="2">
        <v>0.2</v>
      </c>
      <c r="Z16" s="2">
        <v>0.6</v>
      </c>
      <c r="AA16" s="48">
        <v>1.5</v>
      </c>
      <c r="AB16" s="53">
        <v>7</v>
      </c>
      <c r="AG16" s="53"/>
      <c r="AH16" s="2">
        <v>1</v>
      </c>
      <c r="AM16" s="7">
        <v>0</v>
      </c>
      <c r="AS16" s="7">
        <v>2</v>
      </c>
      <c r="AT16" s="58" t="s">
        <v>168</v>
      </c>
      <c r="AU16" s="45">
        <v>80</v>
      </c>
      <c r="BC16" s="7"/>
    </row>
    <row r="17" spans="4:55" ht="27" customHeight="1">
      <c r="D17" s="44" t="s">
        <v>224</v>
      </c>
      <c r="E17" s="45" t="s">
        <v>229</v>
      </c>
      <c r="F17" s="45" t="s">
        <v>230</v>
      </c>
      <c r="G17" s="68">
        <f t="shared" si="0"/>
        <v>8.5</v>
      </c>
      <c r="H17" s="44" t="s">
        <v>198</v>
      </c>
      <c r="I17" s="59">
        <f>I$14+E17/100</f>
        <v>1.82</v>
      </c>
      <c r="J17" s="73">
        <v>2</v>
      </c>
      <c r="K17" s="51" t="s">
        <v>137</v>
      </c>
      <c r="L17" s="75"/>
      <c r="M17" s="75"/>
      <c r="N17" s="75">
        <f t="shared" si="2"/>
        <v>8.5</v>
      </c>
      <c r="O17" s="75"/>
      <c r="P17" s="75"/>
      <c r="Q17" s="75"/>
      <c r="R17" s="75"/>
      <c r="S17" s="2">
        <v>69</v>
      </c>
      <c r="W17" s="53"/>
      <c r="X17" s="2">
        <v>30</v>
      </c>
      <c r="Y17" s="2">
        <v>0.2</v>
      </c>
      <c r="Z17" s="2">
        <v>0.4</v>
      </c>
      <c r="AA17" s="48">
        <v>1.5</v>
      </c>
      <c r="AB17" s="53">
        <v>7</v>
      </c>
      <c r="AG17" s="53"/>
      <c r="AH17" s="2">
        <v>1</v>
      </c>
      <c r="AM17" s="7">
        <v>0</v>
      </c>
      <c r="AS17" s="7">
        <v>1</v>
      </c>
      <c r="AT17" s="58" t="s">
        <v>168</v>
      </c>
      <c r="AU17" s="45">
        <v>80</v>
      </c>
      <c r="BC17" s="7"/>
    </row>
    <row r="18" spans="1:55" ht="27" customHeight="1">
      <c r="A18" t="s">
        <v>183</v>
      </c>
      <c r="B18" s="2" t="s">
        <v>233</v>
      </c>
      <c r="C18" s="2">
        <v>1</v>
      </c>
      <c r="D18" s="44" t="s">
        <v>234</v>
      </c>
      <c r="E18" s="45" t="s">
        <v>204</v>
      </c>
      <c r="F18" s="45" t="s">
        <v>227</v>
      </c>
      <c r="G18" s="68">
        <f t="shared" si="0"/>
        <v>3</v>
      </c>
      <c r="H18" s="44" t="s">
        <v>193</v>
      </c>
      <c r="I18" s="60">
        <v>11.4</v>
      </c>
      <c r="J18" s="73">
        <v>2</v>
      </c>
      <c r="K18" s="51" t="s">
        <v>137</v>
      </c>
      <c r="L18" s="75"/>
      <c r="M18" s="75"/>
      <c r="N18" s="75">
        <f t="shared" si="2"/>
        <v>3</v>
      </c>
      <c r="O18" s="75"/>
      <c r="P18" s="75"/>
      <c r="Q18" s="75"/>
      <c r="R18" s="75"/>
      <c r="W18" s="53"/>
      <c r="AB18" s="53"/>
      <c r="AG18" s="53"/>
      <c r="AM18" s="7"/>
      <c r="AS18" s="7"/>
      <c r="AT18" s="58" t="s">
        <v>8</v>
      </c>
      <c r="AU18" s="45">
        <v>0</v>
      </c>
      <c r="BC18" s="7"/>
    </row>
    <row r="19" spans="4:55" ht="23.25">
      <c r="D19" s="44" t="s">
        <v>235</v>
      </c>
      <c r="E19" s="45" t="s">
        <v>227</v>
      </c>
      <c r="F19" s="45" t="s">
        <v>250</v>
      </c>
      <c r="G19" s="68">
        <f t="shared" si="0"/>
        <v>28</v>
      </c>
      <c r="H19" s="44" t="s">
        <v>261</v>
      </c>
      <c r="I19" s="59">
        <f>I$18+E19/100</f>
        <v>11.43</v>
      </c>
      <c r="J19" s="73">
        <v>2</v>
      </c>
      <c r="K19" s="51" t="s">
        <v>137</v>
      </c>
      <c r="L19" s="75"/>
      <c r="M19" s="75"/>
      <c r="N19" s="75">
        <f t="shared" si="2"/>
        <v>28</v>
      </c>
      <c r="O19" s="75"/>
      <c r="P19" s="75"/>
      <c r="Q19" s="75"/>
      <c r="R19" s="75"/>
      <c r="S19" s="2">
        <v>74</v>
      </c>
      <c r="W19" s="53"/>
      <c r="X19" s="2">
        <v>25</v>
      </c>
      <c r="Y19" s="2">
        <v>0.2</v>
      </c>
      <c r="Z19" s="2">
        <v>0.5</v>
      </c>
      <c r="AA19" s="48">
        <v>1.3</v>
      </c>
      <c r="AB19" s="53">
        <v>7</v>
      </c>
      <c r="AG19" s="53"/>
      <c r="AH19" s="2">
        <v>1</v>
      </c>
      <c r="AM19" s="7">
        <v>0</v>
      </c>
      <c r="AS19" s="7">
        <v>1</v>
      </c>
      <c r="AT19" s="58" t="s">
        <v>165</v>
      </c>
      <c r="AU19" s="45">
        <v>80</v>
      </c>
      <c r="BC19" s="7"/>
    </row>
    <row r="20" spans="4:55" ht="21.75" customHeight="1">
      <c r="D20" s="44" t="s">
        <v>236</v>
      </c>
      <c r="E20" s="45" t="s">
        <v>250</v>
      </c>
      <c r="F20" s="45" t="s">
        <v>209</v>
      </c>
      <c r="G20" s="68">
        <f t="shared" si="0"/>
        <v>2</v>
      </c>
      <c r="H20" s="44" t="s">
        <v>206</v>
      </c>
      <c r="I20" s="59">
        <f aca="true" t="shared" si="3" ref="I20:I32">I$18+E20/100</f>
        <v>11.71</v>
      </c>
      <c r="J20" s="73">
        <v>2</v>
      </c>
      <c r="K20" s="51" t="s">
        <v>137</v>
      </c>
      <c r="L20" s="75"/>
      <c r="M20" s="75"/>
      <c r="N20" s="75">
        <f t="shared" si="2"/>
        <v>2</v>
      </c>
      <c r="O20" s="75"/>
      <c r="P20" s="75"/>
      <c r="Q20" s="75"/>
      <c r="R20" s="75"/>
      <c r="W20" s="53"/>
      <c r="AB20" s="53"/>
      <c r="AG20" s="53"/>
      <c r="AM20" s="7"/>
      <c r="AS20" s="7"/>
      <c r="AT20" s="58" t="s">
        <v>167</v>
      </c>
      <c r="AU20" s="45">
        <v>0</v>
      </c>
      <c r="BC20" s="7"/>
    </row>
    <row r="21" spans="4:55" ht="21.75" customHeight="1">
      <c r="D21" s="44" t="s">
        <v>237</v>
      </c>
      <c r="E21" s="45" t="s">
        <v>209</v>
      </c>
      <c r="F21" s="45" t="s">
        <v>251</v>
      </c>
      <c r="G21" s="68">
        <f t="shared" si="0"/>
        <v>5</v>
      </c>
      <c r="H21" s="44" t="s">
        <v>262</v>
      </c>
      <c r="I21" s="59">
        <f t="shared" si="3"/>
        <v>11.73</v>
      </c>
      <c r="J21" s="73">
        <v>17</v>
      </c>
      <c r="K21" s="51" t="s">
        <v>34</v>
      </c>
      <c r="L21" s="75"/>
      <c r="M21" s="75"/>
      <c r="N21" s="75"/>
      <c r="O21" s="75"/>
      <c r="P21" s="75"/>
      <c r="Q21" s="75">
        <f>G21</f>
        <v>5</v>
      </c>
      <c r="R21" s="75"/>
      <c r="W21" s="51"/>
      <c r="X21" s="61"/>
      <c r="AB21" s="53"/>
      <c r="AG21" s="53"/>
      <c r="AM21" s="7"/>
      <c r="AS21" s="7"/>
      <c r="AT21" s="58" t="s">
        <v>274</v>
      </c>
      <c r="AU21" s="45">
        <v>0</v>
      </c>
      <c r="BC21" s="7"/>
    </row>
    <row r="22" spans="4:55" ht="23.25">
      <c r="D22" s="44" t="s">
        <v>238</v>
      </c>
      <c r="E22" s="45" t="s">
        <v>251</v>
      </c>
      <c r="F22" s="45" t="s">
        <v>252</v>
      </c>
      <c r="G22" s="68">
        <f t="shared" si="0"/>
        <v>6</v>
      </c>
      <c r="H22" s="44" t="s">
        <v>263</v>
      </c>
      <c r="I22" s="59">
        <f t="shared" si="3"/>
        <v>11.780000000000001</v>
      </c>
      <c r="J22" s="73">
        <v>2</v>
      </c>
      <c r="K22" s="51" t="s">
        <v>137</v>
      </c>
      <c r="L22" s="75"/>
      <c r="M22" s="75"/>
      <c r="N22" s="75">
        <f>G22</f>
        <v>6</v>
      </c>
      <c r="O22" s="75"/>
      <c r="P22" s="75"/>
      <c r="Q22" s="75"/>
      <c r="R22" s="75"/>
      <c r="S22" s="2">
        <v>74</v>
      </c>
      <c r="X22" s="61">
        <v>25</v>
      </c>
      <c r="Y22" s="2">
        <v>0.2</v>
      </c>
      <c r="Z22" s="2">
        <v>0.5</v>
      </c>
      <c r="AA22" s="48">
        <v>1.5</v>
      </c>
      <c r="AB22" s="2">
        <v>7</v>
      </c>
      <c r="AC22" s="61"/>
      <c r="AH22" s="61">
        <v>1</v>
      </c>
      <c r="AM22" s="7">
        <v>0</v>
      </c>
      <c r="AS22" s="7">
        <v>2.5</v>
      </c>
      <c r="AT22" s="58" t="s">
        <v>275</v>
      </c>
      <c r="AU22" s="45">
        <v>80</v>
      </c>
      <c r="BC22" s="8"/>
    </row>
    <row r="23" spans="4:47" ht="23.25">
      <c r="D23" s="44" t="s">
        <v>239</v>
      </c>
      <c r="E23" s="45" t="s">
        <v>252</v>
      </c>
      <c r="F23" s="45" t="s">
        <v>253</v>
      </c>
      <c r="G23" s="68">
        <f t="shared" si="0"/>
        <v>28</v>
      </c>
      <c r="H23" s="44" t="s">
        <v>264</v>
      </c>
      <c r="I23" s="59">
        <f t="shared" si="3"/>
        <v>11.84</v>
      </c>
      <c r="J23" s="73">
        <v>2</v>
      </c>
      <c r="K23" s="51" t="s">
        <v>137</v>
      </c>
      <c r="L23" s="75"/>
      <c r="M23" s="75"/>
      <c r="N23" s="75">
        <f>G23</f>
        <v>28</v>
      </c>
      <c r="O23" s="75"/>
      <c r="P23" s="75"/>
      <c r="Q23" s="75"/>
      <c r="R23" s="75"/>
      <c r="S23" s="2">
        <v>74</v>
      </c>
      <c r="X23" s="61">
        <v>25</v>
      </c>
      <c r="Y23" s="2">
        <v>0.2</v>
      </c>
      <c r="Z23" s="2">
        <v>0.5</v>
      </c>
      <c r="AA23" s="48">
        <v>1.5</v>
      </c>
      <c r="AB23" s="2">
        <v>7</v>
      </c>
      <c r="AC23" s="61"/>
      <c r="AH23" s="61">
        <v>1</v>
      </c>
      <c r="AM23" s="7">
        <v>0</v>
      </c>
      <c r="AS23" s="7">
        <v>1</v>
      </c>
      <c r="AT23" s="58" t="s">
        <v>166</v>
      </c>
      <c r="AU23" s="45">
        <v>80</v>
      </c>
    </row>
    <row r="24" spans="4:47" ht="21.75" customHeight="1">
      <c r="D24" s="44" t="s">
        <v>240</v>
      </c>
      <c r="E24" s="45" t="s">
        <v>253</v>
      </c>
      <c r="F24" s="45" t="s">
        <v>254</v>
      </c>
      <c r="G24" s="68">
        <f t="shared" si="0"/>
        <v>3</v>
      </c>
      <c r="H24" s="44" t="s">
        <v>265</v>
      </c>
      <c r="I24" s="59">
        <f t="shared" si="3"/>
        <v>12.120000000000001</v>
      </c>
      <c r="J24" s="73">
        <v>2</v>
      </c>
      <c r="K24" s="51" t="s">
        <v>137</v>
      </c>
      <c r="L24" s="75"/>
      <c r="M24" s="75"/>
      <c r="N24" s="75">
        <f>G24</f>
        <v>3</v>
      </c>
      <c r="O24" s="75"/>
      <c r="P24" s="75"/>
      <c r="Q24" s="75"/>
      <c r="R24" s="75"/>
      <c r="S24" s="2">
        <v>79</v>
      </c>
      <c r="X24" s="61">
        <v>20</v>
      </c>
      <c r="Y24" s="2">
        <v>0.1</v>
      </c>
      <c r="Z24" s="2">
        <v>0.1</v>
      </c>
      <c r="AA24" s="48">
        <v>0.3</v>
      </c>
      <c r="AB24" s="2">
        <v>7</v>
      </c>
      <c r="AC24" s="61"/>
      <c r="AH24" s="61">
        <v>1</v>
      </c>
      <c r="AM24" s="7">
        <v>0</v>
      </c>
      <c r="AS24" s="7">
        <v>5</v>
      </c>
      <c r="AT24" s="58" t="s">
        <v>1</v>
      </c>
      <c r="AU24" s="45">
        <v>80</v>
      </c>
    </row>
    <row r="25" spans="4:46" ht="21.75" customHeight="1">
      <c r="D25" s="44" t="s">
        <v>241</v>
      </c>
      <c r="E25" s="45" t="s">
        <v>254</v>
      </c>
      <c r="F25" s="45" t="s">
        <v>211</v>
      </c>
      <c r="G25" s="68">
        <f t="shared" si="0"/>
        <v>6</v>
      </c>
      <c r="H25" s="44" t="s">
        <v>266</v>
      </c>
      <c r="I25" s="59">
        <f t="shared" si="3"/>
        <v>12.15</v>
      </c>
      <c r="J25" s="73">
        <v>2</v>
      </c>
      <c r="K25" s="51" t="s">
        <v>137</v>
      </c>
      <c r="L25" s="75"/>
      <c r="M25" s="75"/>
      <c r="N25" s="75">
        <f>G25</f>
        <v>6</v>
      </c>
      <c r="O25" s="75"/>
      <c r="P25" s="75"/>
      <c r="Q25" s="75"/>
      <c r="R25" s="75"/>
      <c r="S25" s="2">
        <v>79</v>
      </c>
      <c r="X25" s="61">
        <v>20</v>
      </c>
      <c r="Y25" s="2">
        <v>0.2</v>
      </c>
      <c r="Z25" s="2">
        <v>0.5</v>
      </c>
      <c r="AA25" s="48">
        <v>1</v>
      </c>
      <c r="AB25" s="2">
        <v>7</v>
      </c>
      <c r="AC25" s="61"/>
      <c r="AH25" s="61">
        <v>1</v>
      </c>
      <c r="AM25" s="7">
        <v>0</v>
      </c>
      <c r="AS25" s="7">
        <v>3</v>
      </c>
      <c r="AT25" s="58"/>
    </row>
    <row r="26" spans="4:47" ht="21.75" customHeight="1">
      <c r="D26" s="44" t="s">
        <v>242</v>
      </c>
      <c r="E26" s="45" t="s">
        <v>211</v>
      </c>
      <c r="F26" s="45" t="s">
        <v>255</v>
      </c>
      <c r="G26" s="68">
        <f t="shared" si="0"/>
        <v>3.5</v>
      </c>
      <c r="H26" s="44" t="s">
        <v>267</v>
      </c>
      <c r="I26" s="59">
        <f t="shared" si="3"/>
        <v>12.21</v>
      </c>
      <c r="J26" s="73">
        <v>10</v>
      </c>
      <c r="K26" s="51" t="s">
        <v>173</v>
      </c>
      <c r="L26" s="75"/>
      <c r="M26" s="75"/>
      <c r="N26" s="75"/>
      <c r="O26" s="75"/>
      <c r="P26" s="75">
        <f>G26</f>
        <v>3.5</v>
      </c>
      <c r="Q26" s="75"/>
      <c r="R26" s="75"/>
      <c r="X26" s="61"/>
      <c r="AC26" s="61">
        <v>20</v>
      </c>
      <c r="AD26" s="2">
        <v>1.2</v>
      </c>
      <c r="AE26" s="2">
        <v>2.3</v>
      </c>
      <c r="AF26" s="48">
        <v>3.5</v>
      </c>
      <c r="AG26" s="2">
        <v>5</v>
      </c>
      <c r="AH26" s="61"/>
      <c r="AM26" s="7"/>
      <c r="AN26" s="2">
        <v>80</v>
      </c>
      <c r="AO26" s="2">
        <v>1</v>
      </c>
      <c r="AP26" s="2">
        <v>2.3</v>
      </c>
      <c r="AQ26" s="2">
        <v>3.5</v>
      </c>
      <c r="AR26" s="48">
        <v>5</v>
      </c>
      <c r="AS26" s="7">
        <v>16</v>
      </c>
      <c r="AT26" s="58"/>
      <c r="AU26" s="45">
        <v>10</v>
      </c>
    </row>
    <row r="27" spans="4:47" ht="21.75" customHeight="1">
      <c r="D27" s="44" t="s">
        <v>243</v>
      </c>
      <c r="E27" s="45" t="s">
        <v>255</v>
      </c>
      <c r="F27" s="45" t="s">
        <v>256</v>
      </c>
      <c r="G27" s="68">
        <f t="shared" si="0"/>
        <v>10.5</v>
      </c>
      <c r="H27" s="44" t="s">
        <v>268</v>
      </c>
      <c r="I27" s="59">
        <f t="shared" si="3"/>
        <v>12.245000000000001</v>
      </c>
      <c r="J27" s="73">
        <v>2</v>
      </c>
      <c r="K27" s="51" t="s">
        <v>137</v>
      </c>
      <c r="L27" s="75"/>
      <c r="M27" s="75"/>
      <c r="N27" s="75">
        <f>G27</f>
        <v>10.5</v>
      </c>
      <c r="O27" s="75"/>
      <c r="P27" s="75"/>
      <c r="Q27" s="75"/>
      <c r="R27" s="75"/>
      <c r="S27" s="2">
        <v>83</v>
      </c>
      <c r="X27" s="61">
        <v>15</v>
      </c>
      <c r="Y27" s="2">
        <v>0.1</v>
      </c>
      <c r="Z27" s="2">
        <v>0.3</v>
      </c>
      <c r="AA27" s="48">
        <v>0.6</v>
      </c>
      <c r="AB27" s="2">
        <v>7</v>
      </c>
      <c r="AC27" s="61"/>
      <c r="AH27" s="61">
        <v>2</v>
      </c>
      <c r="AM27" s="7">
        <v>0</v>
      </c>
      <c r="AS27" s="7">
        <v>3</v>
      </c>
      <c r="AT27" s="58" t="s">
        <v>214</v>
      </c>
      <c r="AU27" s="45">
        <v>80</v>
      </c>
    </row>
    <row r="28" spans="4:47" ht="23.25">
      <c r="D28" s="44" t="s">
        <v>244</v>
      </c>
      <c r="E28" s="45" t="s">
        <v>256</v>
      </c>
      <c r="F28" s="45" t="s">
        <v>257</v>
      </c>
      <c r="G28" s="68">
        <f t="shared" si="0"/>
        <v>6</v>
      </c>
      <c r="H28" s="44" t="s">
        <v>269</v>
      </c>
      <c r="I28" s="59">
        <f t="shared" si="3"/>
        <v>12.35</v>
      </c>
      <c r="J28" s="73">
        <v>2</v>
      </c>
      <c r="K28" s="51" t="s">
        <v>137</v>
      </c>
      <c r="L28" s="75"/>
      <c r="M28" s="75"/>
      <c r="N28" s="75">
        <f>G28</f>
        <v>6</v>
      </c>
      <c r="O28" s="75"/>
      <c r="P28" s="75"/>
      <c r="Q28" s="75"/>
      <c r="R28" s="75"/>
      <c r="S28" s="2">
        <v>78</v>
      </c>
      <c r="X28" s="61">
        <v>20</v>
      </c>
      <c r="Y28" s="2">
        <v>0.2</v>
      </c>
      <c r="Z28" s="2">
        <v>0.4</v>
      </c>
      <c r="AA28" s="48">
        <v>0.7</v>
      </c>
      <c r="AB28" s="2">
        <v>7</v>
      </c>
      <c r="AC28" s="61"/>
      <c r="AH28" s="61">
        <v>2</v>
      </c>
      <c r="AM28" s="7">
        <v>0</v>
      </c>
      <c r="AS28" s="7">
        <v>1</v>
      </c>
      <c r="AT28" s="58" t="s">
        <v>163</v>
      </c>
      <c r="AU28" s="45">
        <v>80</v>
      </c>
    </row>
    <row r="29" spans="4:47" ht="34.5">
      <c r="D29" s="44" t="s">
        <v>245</v>
      </c>
      <c r="E29" s="45" t="s">
        <v>257</v>
      </c>
      <c r="F29" s="45" t="s">
        <v>258</v>
      </c>
      <c r="G29" s="68">
        <f t="shared" si="0"/>
        <v>3</v>
      </c>
      <c r="H29" s="44" t="s">
        <v>270</v>
      </c>
      <c r="I29" s="59">
        <f t="shared" si="3"/>
        <v>12.41</v>
      </c>
      <c r="J29" s="73">
        <v>18</v>
      </c>
      <c r="K29" s="51" t="s">
        <v>81</v>
      </c>
      <c r="L29" s="75"/>
      <c r="M29" s="75"/>
      <c r="N29" s="75"/>
      <c r="O29" s="75">
        <f>G29</f>
        <v>3</v>
      </c>
      <c r="P29" s="75"/>
      <c r="Q29" s="75"/>
      <c r="R29" s="75"/>
      <c r="X29" s="61"/>
      <c r="AC29" s="61"/>
      <c r="AH29" s="61"/>
      <c r="AM29" s="7"/>
      <c r="AS29" s="7"/>
      <c r="AT29" s="58" t="s">
        <v>170</v>
      </c>
      <c r="AU29" s="45">
        <v>10</v>
      </c>
    </row>
    <row r="30" spans="4:47" ht="21.75" customHeight="1">
      <c r="D30" s="44" t="s">
        <v>246</v>
      </c>
      <c r="E30" s="45" t="s">
        <v>258</v>
      </c>
      <c r="F30" s="45" t="s">
        <v>259</v>
      </c>
      <c r="G30" s="68">
        <f t="shared" si="0"/>
        <v>9</v>
      </c>
      <c r="H30" s="44" t="s">
        <v>271</v>
      </c>
      <c r="I30" s="59">
        <f t="shared" si="3"/>
        <v>12.440000000000001</v>
      </c>
      <c r="J30" s="73">
        <v>2</v>
      </c>
      <c r="K30" s="51" t="s">
        <v>137</v>
      </c>
      <c r="L30" s="75"/>
      <c r="M30" s="75"/>
      <c r="N30" s="75">
        <f>G30</f>
        <v>9</v>
      </c>
      <c r="O30" s="75"/>
      <c r="P30" s="75"/>
      <c r="Q30" s="75"/>
      <c r="R30" s="75"/>
      <c r="S30" s="2">
        <v>84</v>
      </c>
      <c r="X30" s="61">
        <v>15</v>
      </c>
      <c r="Y30" s="2">
        <v>0.2</v>
      </c>
      <c r="Z30" s="2">
        <v>0.3</v>
      </c>
      <c r="AA30" s="48">
        <v>0.4</v>
      </c>
      <c r="AB30" s="2">
        <v>7</v>
      </c>
      <c r="AC30" s="61"/>
      <c r="AH30" s="61">
        <v>1</v>
      </c>
      <c r="AM30" s="7">
        <v>0</v>
      </c>
      <c r="AS30" s="7">
        <v>2</v>
      </c>
      <c r="AT30" s="58"/>
      <c r="AU30" s="45">
        <v>80</v>
      </c>
    </row>
    <row r="31" spans="4:47" ht="23.25">
      <c r="D31" s="44" t="s">
        <v>247</v>
      </c>
      <c r="E31" s="45" t="s">
        <v>259</v>
      </c>
      <c r="F31" s="45" t="s">
        <v>248</v>
      </c>
      <c r="G31" s="68">
        <f t="shared" si="0"/>
        <v>3.5</v>
      </c>
      <c r="H31" s="44" t="s">
        <v>272</v>
      </c>
      <c r="I31" s="59">
        <f t="shared" si="3"/>
        <v>12.530000000000001</v>
      </c>
      <c r="J31" s="73">
        <v>10</v>
      </c>
      <c r="K31" s="51" t="s">
        <v>173</v>
      </c>
      <c r="L31" s="75"/>
      <c r="M31" s="75"/>
      <c r="N31" s="75"/>
      <c r="O31" s="75"/>
      <c r="P31" s="75">
        <f>G31</f>
        <v>3.5</v>
      </c>
      <c r="Q31" s="75"/>
      <c r="R31" s="75"/>
      <c r="S31" s="2">
        <v>10</v>
      </c>
      <c r="T31" s="2">
        <v>0.1</v>
      </c>
      <c r="U31" s="2">
        <v>0.2</v>
      </c>
      <c r="V31" s="48">
        <v>0.3</v>
      </c>
      <c r="W31" s="2">
        <v>6</v>
      </c>
      <c r="X31" s="61"/>
      <c r="AC31" s="61">
        <v>35</v>
      </c>
      <c r="AD31" s="2">
        <v>0.5</v>
      </c>
      <c r="AE31" s="2">
        <v>0.7</v>
      </c>
      <c r="AF31" s="48">
        <v>0.9</v>
      </c>
      <c r="AG31" s="2">
        <v>5</v>
      </c>
      <c r="AH31" s="61"/>
      <c r="AM31" s="7"/>
      <c r="AN31" s="2">
        <v>45</v>
      </c>
      <c r="AO31" s="2">
        <v>0.3</v>
      </c>
      <c r="AP31" s="2">
        <v>0.7</v>
      </c>
      <c r="AQ31" s="2">
        <v>1</v>
      </c>
      <c r="AR31" s="48">
        <v>6</v>
      </c>
      <c r="AS31" s="7">
        <v>12</v>
      </c>
      <c r="AT31" s="58" t="s">
        <v>0</v>
      </c>
      <c r="AU31" s="45">
        <v>60</v>
      </c>
    </row>
    <row r="32" spans="4:47" ht="21.75" customHeight="1">
      <c r="D32" s="44" t="s">
        <v>249</v>
      </c>
      <c r="E32" s="45" t="s">
        <v>248</v>
      </c>
      <c r="F32" s="45" t="s">
        <v>260</v>
      </c>
      <c r="G32" s="68">
        <f t="shared" si="0"/>
        <v>8</v>
      </c>
      <c r="H32" s="44" t="s">
        <v>273</v>
      </c>
      <c r="I32" s="59">
        <f t="shared" si="3"/>
        <v>12.565000000000001</v>
      </c>
      <c r="J32" s="73">
        <v>2</v>
      </c>
      <c r="K32" s="51" t="s">
        <v>137</v>
      </c>
      <c r="L32" s="75"/>
      <c r="M32" s="75"/>
      <c r="N32" s="75">
        <f>G32</f>
        <v>8</v>
      </c>
      <c r="O32" s="75"/>
      <c r="P32" s="75"/>
      <c r="Q32" s="75"/>
      <c r="R32" s="75"/>
      <c r="S32" s="2">
        <v>84</v>
      </c>
      <c r="X32" s="61">
        <v>15</v>
      </c>
      <c r="Y32" s="2">
        <v>0.1</v>
      </c>
      <c r="Z32" s="2">
        <v>0.4</v>
      </c>
      <c r="AA32" s="48">
        <v>0.9</v>
      </c>
      <c r="AB32" s="2">
        <v>7</v>
      </c>
      <c r="AC32" s="61"/>
      <c r="AH32" s="61">
        <v>1</v>
      </c>
      <c r="AM32" s="7">
        <v>0</v>
      </c>
      <c r="AS32" s="7">
        <v>2</v>
      </c>
      <c r="AT32" s="58" t="s">
        <v>215</v>
      </c>
      <c r="AU32" s="45">
        <v>80</v>
      </c>
    </row>
    <row r="33" spans="1:46" ht="21.75" customHeight="1">
      <c r="A33" t="s">
        <v>183</v>
      </c>
      <c r="B33" s="2" t="s">
        <v>2</v>
      </c>
      <c r="C33" s="2">
        <v>1</v>
      </c>
      <c r="D33" s="44" t="s">
        <v>3</v>
      </c>
      <c r="E33" s="44" t="s">
        <v>204</v>
      </c>
      <c r="F33" s="44" t="s">
        <v>207</v>
      </c>
      <c r="G33" s="68">
        <f t="shared" si="0"/>
        <v>16</v>
      </c>
      <c r="H33" s="44" t="s">
        <v>193</v>
      </c>
      <c r="I33" s="2">
        <v>17.4</v>
      </c>
      <c r="J33" s="73"/>
      <c r="K33" s="51" t="s">
        <v>137</v>
      </c>
      <c r="L33" s="75"/>
      <c r="M33" s="75"/>
      <c r="N33" s="75">
        <f>G33</f>
        <v>16</v>
      </c>
      <c r="O33" s="75"/>
      <c r="P33" s="75"/>
      <c r="Q33" s="75"/>
      <c r="R33" s="75"/>
      <c r="X33" s="61"/>
      <c r="AC33" s="61"/>
      <c r="AH33" s="61"/>
      <c r="AM33" s="7"/>
      <c r="AS33" s="7"/>
      <c r="AT33" s="55" t="s">
        <v>4</v>
      </c>
    </row>
    <row r="34" spans="4:46" ht="23.25">
      <c r="D34" s="44" t="s">
        <v>201</v>
      </c>
      <c r="E34" s="44" t="s">
        <v>207</v>
      </c>
      <c r="F34" s="44" t="s">
        <v>270</v>
      </c>
      <c r="G34" s="68">
        <f t="shared" si="0"/>
        <v>7</v>
      </c>
      <c r="H34" s="44" t="s">
        <v>194</v>
      </c>
      <c r="J34" s="73">
        <v>2</v>
      </c>
      <c r="K34" s="51" t="s">
        <v>137</v>
      </c>
      <c r="L34" s="75"/>
      <c r="M34" s="75"/>
      <c r="N34" s="75">
        <f>G34</f>
        <v>7</v>
      </c>
      <c r="O34" s="75"/>
      <c r="P34" s="75"/>
      <c r="Q34" s="75"/>
      <c r="R34" s="75"/>
      <c r="X34" s="61"/>
      <c r="AC34" s="61"/>
      <c r="AH34" s="61"/>
      <c r="AM34" s="7"/>
      <c r="AS34" s="7"/>
      <c r="AT34" s="58" t="s">
        <v>5</v>
      </c>
    </row>
    <row r="35" spans="4:46" ht="21" customHeight="1">
      <c r="D35" s="44" t="s">
        <v>6</v>
      </c>
      <c r="E35" s="44" t="s">
        <v>270</v>
      </c>
      <c r="F35" s="44" t="s">
        <v>7</v>
      </c>
      <c r="G35" s="68">
        <f t="shared" si="0"/>
        <v>11</v>
      </c>
      <c r="H35" s="44" t="s">
        <v>227</v>
      </c>
      <c r="J35" s="73"/>
      <c r="K35" s="51" t="s">
        <v>137</v>
      </c>
      <c r="L35" s="75"/>
      <c r="M35" s="75"/>
      <c r="N35" s="75">
        <f>G35</f>
        <v>11</v>
      </c>
      <c r="O35" s="75"/>
      <c r="P35" s="75"/>
      <c r="Q35" s="75"/>
      <c r="R35" s="75"/>
      <c r="X35" s="61"/>
      <c r="AC35" s="61"/>
      <c r="AH35" s="61"/>
      <c r="AM35" s="7"/>
      <c r="AS35" s="7"/>
      <c r="AT35" s="55" t="s">
        <v>4</v>
      </c>
    </row>
    <row r="36" spans="1:45" ht="21" customHeight="1">
      <c r="A36" t="s">
        <v>183</v>
      </c>
      <c r="B36" s="2" t="s">
        <v>10</v>
      </c>
      <c r="C36" s="2">
        <v>1</v>
      </c>
      <c r="D36" s="44" t="s">
        <v>11</v>
      </c>
      <c r="E36" s="44" t="s">
        <v>204</v>
      </c>
      <c r="F36" s="44" t="s">
        <v>199</v>
      </c>
      <c r="G36" s="68">
        <f t="shared" si="0"/>
        <v>7</v>
      </c>
      <c r="H36" s="44" t="s">
        <v>225</v>
      </c>
      <c r="I36" s="2">
        <v>21.9</v>
      </c>
      <c r="J36" s="73">
        <v>10</v>
      </c>
      <c r="K36" s="51" t="s">
        <v>173</v>
      </c>
      <c r="L36" s="75"/>
      <c r="M36" s="75"/>
      <c r="N36" s="75"/>
      <c r="O36" s="75"/>
      <c r="P36" s="75">
        <f>G36</f>
        <v>7</v>
      </c>
      <c r="Q36" s="75"/>
      <c r="R36" s="75"/>
      <c r="X36" s="61"/>
      <c r="AC36" s="61"/>
      <c r="AH36" s="61"/>
      <c r="AM36" s="7"/>
      <c r="AS36" s="7">
        <v>1</v>
      </c>
    </row>
    <row r="37" spans="4:45" ht="21" customHeight="1">
      <c r="D37" s="44" t="s">
        <v>12</v>
      </c>
      <c r="E37" s="44" t="s">
        <v>199</v>
      </c>
      <c r="F37" s="44" t="s">
        <v>14</v>
      </c>
      <c r="G37" s="68">
        <f t="shared" si="0"/>
        <v>6</v>
      </c>
      <c r="H37" s="44" t="s">
        <v>227</v>
      </c>
      <c r="J37" s="73">
        <v>2</v>
      </c>
      <c r="K37" s="51" t="s">
        <v>137</v>
      </c>
      <c r="L37" s="75"/>
      <c r="M37" s="75"/>
      <c r="N37" s="75">
        <f>G37</f>
        <v>6</v>
      </c>
      <c r="O37" s="75"/>
      <c r="P37" s="75"/>
      <c r="Q37" s="75"/>
      <c r="R37" s="75"/>
      <c r="S37" s="2">
        <v>78.5</v>
      </c>
      <c r="X37" s="61">
        <v>20</v>
      </c>
      <c r="Y37" s="2">
        <v>0.1</v>
      </c>
      <c r="Z37" s="2">
        <v>0.4</v>
      </c>
      <c r="AA37" s="48">
        <v>0.8</v>
      </c>
      <c r="AB37" s="2">
        <v>1</v>
      </c>
      <c r="AC37" s="61"/>
      <c r="AH37" s="61">
        <v>1.5</v>
      </c>
      <c r="AM37" s="7">
        <v>1</v>
      </c>
      <c r="AS37" s="7">
        <v>3</v>
      </c>
    </row>
    <row r="38" spans="4:46" ht="57">
      <c r="D38" s="44" t="s">
        <v>13</v>
      </c>
      <c r="E38" s="44" t="s">
        <v>14</v>
      </c>
      <c r="F38" s="44" t="s">
        <v>15</v>
      </c>
      <c r="G38" s="68">
        <f t="shared" si="0"/>
        <v>44</v>
      </c>
      <c r="H38" s="44" t="s">
        <v>222</v>
      </c>
      <c r="J38" s="73">
        <v>2</v>
      </c>
      <c r="K38" s="51" t="s">
        <v>137</v>
      </c>
      <c r="L38" s="75"/>
      <c r="M38" s="75"/>
      <c r="N38" s="75">
        <f>G38</f>
        <v>44</v>
      </c>
      <c r="O38" s="75"/>
      <c r="P38" s="75"/>
      <c r="Q38" s="75"/>
      <c r="R38" s="75"/>
      <c r="S38" s="2">
        <v>89</v>
      </c>
      <c r="X38" s="61">
        <v>10</v>
      </c>
      <c r="Y38" s="2">
        <v>0.1</v>
      </c>
      <c r="Z38" s="2">
        <v>0.4</v>
      </c>
      <c r="AA38" s="48">
        <v>1.2</v>
      </c>
      <c r="AB38" s="2">
        <v>1</v>
      </c>
      <c r="AC38" s="61"/>
      <c r="AH38" s="61">
        <v>1</v>
      </c>
      <c r="AM38" s="7">
        <v>1</v>
      </c>
      <c r="AS38" s="7">
        <v>3</v>
      </c>
      <c r="AT38" s="58" t="s">
        <v>82</v>
      </c>
    </row>
    <row r="39" spans="2:60" s="76" customFormat="1" ht="33" customHeight="1">
      <c r="B39" s="77"/>
      <c r="C39" s="77"/>
      <c r="D39" s="78"/>
      <c r="E39" s="78"/>
      <c r="F39" s="78"/>
      <c r="G39" s="79">
        <f>SUM(G6:G38)</f>
        <v>399</v>
      </c>
      <c r="H39" s="78"/>
      <c r="I39" s="77"/>
      <c r="J39" s="77"/>
      <c r="K39" s="77"/>
      <c r="L39" s="79">
        <f>SUM(L6:L38)</f>
        <v>20.5</v>
      </c>
      <c r="M39" s="79">
        <f>SUM(M6:M38)</f>
        <v>4.5</v>
      </c>
      <c r="N39" s="79">
        <f>SUM(N6:N38)</f>
        <v>352</v>
      </c>
      <c r="O39" s="79">
        <f>SUM(O6:O38)</f>
        <v>3</v>
      </c>
      <c r="P39" s="79">
        <f>SUM(P6:P38)</f>
        <v>14</v>
      </c>
      <c r="Q39" s="79">
        <f>SUM(Q6:Q38)</f>
        <v>5</v>
      </c>
      <c r="R39" s="83">
        <f>SUM(L39:Q39)</f>
        <v>399</v>
      </c>
      <c r="S39" s="79"/>
      <c r="T39" s="77"/>
      <c r="U39" s="77"/>
      <c r="V39" s="80"/>
      <c r="W39" s="77"/>
      <c r="X39" s="77"/>
      <c r="Y39" s="77"/>
      <c r="Z39" s="77"/>
      <c r="AA39" s="81"/>
      <c r="AB39" s="77"/>
      <c r="AC39" s="77"/>
      <c r="AD39" s="77"/>
      <c r="AE39" s="77"/>
      <c r="AF39" s="80"/>
      <c r="AG39" s="77"/>
      <c r="AH39" s="77"/>
      <c r="AI39" s="77"/>
      <c r="AJ39" s="77"/>
      <c r="AK39" s="80"/>
      <c r="AL39" s="77"/>
      <c r="AM39" s="77"/>
      <c r="AN39" s="77"/>
      <c r="AO39" s="77"/>
      <c r="AP39" s="77"/>
      <c r="AQ39" s="77"/>
      <c r="AR39" s="81"/>
      <c r="AS39" s="77"/>
      <c r="AT39" s="82"/>
      <c r="AU39" s="79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</row>
    <row r="40" spans="2:60" ht="11.25">
      <c r="B40"/>
      <c r="C40"/>
      <c r="D40"/>
      <c r="E40"/>
      <c r="F40"/>
      <c r="G40" s="69"/>
      <c r="H40"/>
      <c r="I40"/>
      <c r="J40" s="74"/>
      <c r="K40"/>
      <c r="L40">
        <f aca="true" t="shared" si="4" ref="L40:Q40">L39/SUM($L39:$Q39)*100</f>
        <v>5.137844611528822</v>
      </c>
      <c r="M40">
        <f t="shared" si="4"/>
        <v>1.1278195488721803</v>
      </c>
      <c r="N40">
        <f t="shared" si="4"/>
        <v>88.22055137844612</v>
      </c>
      <c r="O40">
        <f t="shared" si="4"/>
        <v>0.7518796992481203</v>
      </c>
      <c r="P40">
        <f t="shared" si="4"/>
        <v>3.508771929824561</v>
      </c>
      <c r="Q40">
        <f t="shared" si="4"/>
        <v>1.2531328320802004</v>
      </c>
      <c r="R40">
        <f>SUM(L40:Q40)</f>
        <v>100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2:60" ht="11.25">
      <c r="B41"/>
      <c r="C41"/>
      <c r="D41"/>
      <c r="E41"/>
      <c r="F41"/>
      <c r="G41" s="69"/>
      <c r="H41"/>
      <c r="I41"/>
      <c r="J41" s="7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2:60" ht="11.25">
      <c r="B42"/>
      <c r="C42"/>
      <c r="D42"/>
      <c r="E42"/>
      <c r="F42"/>
      <c r="G42" s="69"/>
      <c r="H42"/>
      <c r="I42"/>
      <c r="J42" s="74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2:60" ht="11.25">
      <c r="B43"/>
      <c r="C43"/>
      <c r="D43"/>
      <c r="E43"/>
      <c r="F43"/>
      <c r="G43" s="69"/>
      <c r="H43"/>
      <c r="I43"/>
      <c r="J43" s="7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2:60" ht="11.25">
      <c r="B44"/>
      <c r="C44"/>
      <c r="D44"/>
      <c r="E44"/>
      <c r="F44"/>
      <c r="G44" s="69"/>
      <c r="H44"/>
      <c r="I44"/>
      <c r="J44" s="7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2:60" ht="11.25">
      <c r="B45"/>
      <c r="C45"/>
      <c r="D45"/>
      <c r="E45"/>
      <c r="F45"/>
      <c r="G45" s="69"/>
      <c r="H45"/>
      <c r="I45"/>
      <c r="J45" s="7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2:60" ht="11.25">
      <c r="B46"/>
      <c r="C46"/>
      <c r="D46"/>
      <c r="E46"/>
      <c r="F46"/>
      <c r="G46" s="69"/>
      <c r="H46"/>
      <c r="I46"/>
      <c r="J46" s="7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2:60" ht="11.25">
      <c r="B47"/>
      <c r="C47"/>
      <c r="D47"/>
      <c r="E47"/>
      <c r="F47"/>
      <c r="G47" s="69"/>
      <c r="H47"/>
      <c r="I47"/>
      <c r="J47" s="7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2:60" ht="11.25">
      <c r="B48"/>
      <c r="C48"/>
      <c r="D48"/>
      <c r="E48"/>
      <c r="F48"/>
      <c r="G48" s="69"/>
      <c r="H48"/>
      <c r="I48"/>
      <c r="J48" s="7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2:60" ht="11.25">
      <c r="B49"/>
      <c r="C49"/>
      <c r="D49"/>
      <c r="E49"/>
      <c r="F49"/>
      <c r="G49" s="69"/>
      <c r="H49"/>
      <c r="I49"/>
      <c r="J49" s="7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2:60" ht="11.25">
      <c r="B50"/>
      <c r="C50"/>
      <c r="D50"/>
      <c r="E50"/>
      <c r="F50"/>
      <c r="G50" s="69"/>
      <c r="H50"/>
      <c r="I50"/>
      <c r="J50" s="7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2:60" ht="11.25">
      <c r="B51"/>
      <c r="C51"/>
      <c r="D51"/>
      <c r="E51"/>
      <c r="F51"/>
      <c r="G51" s="69"/>
      <c r="H51"/>
      <c r="I51"/>
      <c r="J51" s="7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2:60" ht="11.25">
      <c r="B52"/>
      <c r="C52"/>
      <c r="D52"/>
      <c r="E52"/>
      <c r="F52"/>
      <c r="G52" s="69"/>
      <c r="H52"/>
      <c r="I52"/>
      <c r="J52" s="7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2:60" ht="11.25">
      <c r="B53"/>
      <c r="C53"/>
      <c r="D53"/>
      <c r="E53"/>
      <c r="F53"/>
      <c r="G53" s="69"/>
      <c r="H53"/>
      <c r="I53"/>
      <c r="J53" s="7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2:60" ht="11.25">
      <c r="B54"/>
      <c r="C54"/>
      <c r="D54"/>
      <c r="E54"/>
      <c r="F54"/>
      <c r="G54" s="69"/>
      <c r="H54"/>
      <c r="I54"/>
      <c r="J54" s="7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2:60" ht="11.25">
      <c r="B55"/>
      <c r="C55"/>
      <c r="D55"/>
      <c r="E55"/>
      <c r="F55"/>
      <c r="G55" s="69"/>
      <c r="H55"/>
      <c r="I55"/>
      <c r="J55" s="74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2:60" ht="11.25">
      <c r="B56"/>
      <c r="C56"/>
      <c r="D56"/>
      <c r="E56"/>
      <c r="F56"/>
      <c r="G56" s="69"/>
      <c r="H56"/>
      <c r="I56"/>
      <c r="J56" s="7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2:60" ht="11.25">
      <c r="B57"/>
      <c r="C57"/>
      <c r="D57"/>
      <c r="E57"/>
      <c r="F57"/>
      <c r="G57" s="69"/>
      <c r="H57"/>
      <c r="I57"/>
      <c r="J57" s="74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2:60" ht="11.25">
      <c r="B58"/>
      <c r="C58"/>
      <c r="D58"/>
      <c r="E58"/>
      <c r="F58"/>
      <c r="G58" s="69"/>
      <c r="H58"/>
      <c r="I58"/>
      <c r="J58" s="7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2:60" ht="11.25">
      <c r="B59"/>
      <c r="C59"/>
      <c r="D59"/>
      <c r="E59"/>
      <c r="F59"/>
      <c r="G59" s="69"/>
      <c r="H59"/>
      <c r="I59"/>
      <c r="J59" s="7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2:60" ht="11.25">
      <c r="B60"/>
      <c r="C60"/>
      <c r="D60"/>
      <c r="E60"/>
      <c r="F60"/>
      <c r="G60" s="69"/>
      <c r="H60"/>
      <c r="I60"/>
      <c r="J60" s="7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2:60" ht="11.25">
      <c r="B61"/>
      <c r="C61"/>
      <c r="D61"/>
      <c r="E61"/>
      <c r="F61"/>
      <c r="G61" s="69"/>
      <c r="H61"/>
      <c r="I61"/>
      <c r="J61" s="7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2:60" ht="11.25">
      <c r="B62"/>
      <c r="C62"/>
      <c r="D62"/>
      <c r="E62"/>
      <c r="F62"/>
      <c r="G62" s="69"/>
      <c r="H62"/>
      <c r="I62"/>
      <c r="J62" s="7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2:60" ht="11.25">
      <c r="B63"/>
      <c r="C63"/>
      <c r="D63"/>
      <c r="E63"/>
      <c r="F63"/>
      <c r="G63" s="69"/>
      <c r="H63"/>
      <c r="I63"/>
      <c r="J63" s="7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2:60" ht="11.25">
      <c r="B64"/>
      <c r="C64"/>
      <c r="D64"/>
      <c r="E64"/>
      <c r="F64"/>
      <c r="G64" s="69"/>
      <c r="H64"/>
      <c r="I64"/>
      <c r="J64" s="7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2:60" ht="11.25">
      <c r="B65"/>
      <c r="C65"/>
      <c r="D65"/>
      <c r="E65"/>
      <c r="F65"/>
      <c r="G65" s="69"/>
      <c r="H65"/>
      <c r="I65"/>
      <c r="J65" s="7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2:60" ht="11.25">
      <c r="B66"/>
      <c r="C66"/>
      <c r="D66"/>
      <c r="E66"/>
      <c r="F66"/>
      <c r="G66" s="69"/>
      <c r="H66"/>
      <c r="I66"/>
      <c r="J66" s="7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W66"/>
      <c r="AX66"/>
      <c r="AY66"/>
      <c r="AZ66"/>
      <c r="BA66"/>
      <c r="BB66"/>
      <c r="BC66"/>
      <c r="BD66"/>
      <c r="BE66"/>
      <c r="BF66"/>
      <c r="BG66"/>
      <c r="BH6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2003-06-01T10:13:44Z</cp:lastPrinted>
  <dcterms:created xsi:type="dcterms:W3CDTF">2003-05-15T11:25:44Z</dcterms:created>
  <dcterms:modified xsi:type="dcterms:W3CDTF">2004-04-26T16:05:42Z</dcterms:modified>
  <cp:category/>
  <cp:version/>
  <cp:contentType/>
  <cp:contentStatus/>
</cp:coreProperties>
</file>