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" yWindow="0" windowWidth="15456" windowHeight="12384" activeTab="0"/>
  </bookViews>
  <sheets>
    <sheet name="Master VCD" sheetId="1" r:id="rId1"/>
    <sheet name="Explanatory notes" sheetId="2" r:id="rId2"/>
    <sheet name="Comments" sheetId="3" r:id="rId3"/>
    <sheet name="downhole plots" sheetId="4" r:id="rId4"/>
    <sheet name="unit boundaries" sheetId="5" r:id="rId5"/>
    <sheet name="Lithology%" sheetId="6" r:id="rId6"/>
  </sheets>
  <definedNames>
    <definedName name="_xlnm.Print_Area" localSheetId="0">'Master VCD'!$A$1:$AL$70</definedName>
  </definedNames>
  <calcPr fullCalcOnLoad="1"/>
</workbook>
</file>

<file path=xl/sharedStrings.xml><?xml version="1.0" encoding="utf-8"?>
<sst xmlns="http://schemas.openxmlformats.org/spreadsheetml/2006/main" count="952" uniqueCount="384">
  <si>
    <t>0-95</t>
  </si>
  <si>
    <t>95-143</t>
  </si>
  <si>
    <t>1-14</t>
  </si>
  <si>
    <t>15-20</t>
  </si>
  <si>
    <t>20-24</t>
  </si>
  <si>
    <t>24-28</t>
  </si>
  <si>
    <t>28-29</t>
  </si>
  <si>
    <t>29-52</t>
  </si>
  <si>
    <t>1-3</t>
  </si>
  <si>
    <t>5-8</t>
  </si>
  <si>
    <t>5R</t>
  </si>
  <si>
    <t>0-14.5</t>
  </si>
  <si>
    <t>cataclastically deformed to be finer grains. Small euhedral cpx are enclosed in opx.</t>
  </si>
  <si>
    <t>6R</t>
  </si>
  <si>
    <t>Olivine</t>
  </si>
  <si>
    <t>thickness</t>
  </si>
  <si>
    <t>length</t>
  </si>
  <si>
    <t>contact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</si>
  <si>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</si>
  <si>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</si>
  <si>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</si>
  <si>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</si>
  <si>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</si>
  <si>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</si>
  <si>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</si>
  <si>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equant</t>
  </si>
  <si>
    <t>&lt;1:2</t>
  </si>
  <si>
    <t>subequant</t>
  </si>
  <si>
    <t>9R</t>
  </si>
  <si>
    <t>0-14</t>
  </si>
  <si>
    <t>0-11.5</t>
  </si>
  <si>
    <t>3-5</t>
  </si>
  <si>
    <t>7-18</t>
  </si>
  <si>
    <t>42.5</t>
  </si>
  <si>
    <t>149</t>
  </si>
  <si>
    <t>42.5-149</t>
  </si>
  <si>
    <t>11.5-32.5</t>
  </si>
  <si>
    <t>11.5</t>
  </si>
  <si>
    <t>32.5</t>
  </si>
  <si>
    <t>32.5-42.5</t>
  </si>
  <si>
    <t>gneissic gabbro</t>
  </si>
  <si>
    <t>cataclactic deformation</t>
  </si>
  <si>
    <t>microgabbro with weak foliation; possible grain size reduction</t>
  </si>
  <si>
    <t>catacalstic texture; no foliation; variable grain size reduction induced by deformation</t>
  </si>
  <si>
    <t>less deformed, coarse grained</t>
  </si>
  <si>
    <t>10M</t>
  </si>
  <si>
    <t>0-5</t>
  </si>
  <si>
    <t>14-17</t>
  </si>
  <si>
    <t>17-43</t>
  </si>
  <si>
    <t>43-46</t>
  </si>
  <si>
    <t>46-75</t>
  </si>
  <si>
    <t>75-80</t>
  </si>
  <si>
    <t>80-106</t>
  </si>
  <si>
    <t>106-135</t>
  </si>
  <si>
    <t>135-150</t>
  </si>
  <si>
    <t>3-4</t>
  </si>
  <si>
    <t>9-15</t>
  </si>
  <si>
    <t>16</t>
  </si>
  <si>
    <t>17-18</t>
  </si>
  <si>
    <t>19-22</t>
  </si>
  <si>
    <t>23</t>
  </si>
  <si>
    <t>1-9</t>
  </si>
  <si>
    <t>0-70</t>
  </si>
  <si>
    <t>70</t>
  </si>
  <si>
    <t>14</t>
  </si>
  <si>
    <t>17</t>
  </si>
  <si>
    <t>46</t>
  </si>
  <si>
    <t>75</t>
  </si>
  <si>
    <t>80</t>
  </si>
  <si>
    <t>106</t>
  </si>
  <si>
    <t>135</t>
  </si>
  <si>
    <t>150</t>
  </si>
  <si>
    <t>brecciated gabbro</t>
  </si>
  <si>
    <t>35-66</t>
  </si>
  <si>
    <t>5-14</t>
  </si>
  <si>
    <t>66-141</t>
  </si>
  <si>
    <t>2/10</t>
  </si>
  <si>
    <t>very large plg up to 2.5 cm, very coarse grained (some gneiss-like structure at 126-142cm)</t>
  </si>
  <si>
    <t>brecciated</t>
  </si>
  <si>
    <t>Harzburgite</t>
  </si>
  <si>
    <t>Microgabbro</t>
  </si>
  <si>
    <t>Gabbro</t>
  </si>
  <si>
    <t>Thickness</t>
  </si>
  <si>
    <t>Breccia</t>
  </si>
  <si>
    <t>Serpentinite</t>
  </si>
  <si>
    <t>total</t>
  </si>
  <si>
    <t>gneissic gabbro except at 22-36 cm where finer grained w/ equigranular</t>
  </si>
  <si>
    <t>sheared gabbro? Too fine to see the grain size (&lt;0.1 cm)</t>
  </si>
  <si>
    <t>small piece of altered gabbro</t>
  </si>
  <si>
    <t>mylonitic, sheared gabbro, px-rich layers (coarse px)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</si>
  <si>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</si>
  <si>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</si>
  <si>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</si>
  <si>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</si>
  <si>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</si>
  <si>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</si>
  <si>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(all length measures are in centimeters)</t>
  </si>
  <si>
    <t>Segr./Dikes/Veins</t>
  </si>
  <si>
    <t>Y(1) / N(0) indicates that spinel is present in linear arrays</t>
  </si>
  <si>
    <t>Avg. size</t>
  </si>
  <si>
    <t>min.</t>
  </si>
  <si>
    <t>max.</t>
  </si>
  <si>
    <t>Orthopyroxene</t>
  </si>
  <si>
    <t>Clinopyroxene</t>
  </si>
  <si>
    <t>Plagioclase</t>
  </si>
  <si>
    <t xml:space="preserve">describes the morphology (aspect ratios) of porphyroclasts (1-4) and </t>
  </si>
  <si>
    <t>the habit of igneous (original) grains (5-8)</t>
  </si>
  <si>
    <t>location</t>
  </si>
  <si>
    <t>(note that more than one can apply)</t>
  </si>
  <si>
    <t>euhedral</t>
  </si>
  <si>
    <t>subhedral</t>
  </si>
  <si>
    <t>anhedral</t>
  </si>
  <si>
    <t>interstitial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</si>
  <si>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</si>
  <si>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</si>
  <si>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</si>
  <si>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interfingering</t>
  </si>
  <si>
    <t>used when the boundary is discrete but not planar</t>
  </si>
  <si>
    <t>% confidence</t>
  </si>
  <si>
    <t>1R</t>
  </si>
  <si>
    <t>1</t>
  </si>
  <si>
    <t>2</t>
  </si>
  <si>
    <t>4</t>
  </si>
  <si>
    <t>Top</t>
  </si>
  <si>
    <t>Bottom</t>
  </si>
  <si>
    <t>8</t>
  </si>
  <si>
    <t>0-4</t>
  </si>
  <si>
    <t>1-2</t>
  </si>
  <si>
    <t>3</t>
  </si>
  <si>
    <t>2R</t>
  </si>
  <si>
    <t>0-3</t>
  </si>
  <si>
    <t>9</t>
  </si>
  <si>
    <t>gabbronorite with &gt; 10% olivine</t>
  </si>
  <si>
    <t>&gt; 90% plagioclase</t>
  </si>
  <si>
    <t>troctolite</t>
  </si>
  <si>
    <t>&gt; 10% plagioclase and olivine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</si>
  <si>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</si>
  <si>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</si>
  <si>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</si>
  <si>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</si>
  <si>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</si>
  <si>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</si>
  <si>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</si>
  <si>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geometry</t>
  </si>
  <si>
    <t>name of rock based on modal proportions relying mostly on the IUGS classification</t>
  </si>
  <si>
    <t>refers to the modal percentage of the mineral and includes both the fresh and altered parts of</t>
  </si>
  <si>
    <t xml:space="preserve"> the rocks interpreted to be that mineral</t>
  </si>
  <si>
    <t>mylonitic</t>
  </si>
  <si>
    <t>Trns</t>
  </si>
  <si>
    <t>Totally altered</t>
  </si>
  <si>
    <t>serpentinite</t>
  </si>
  <si>
    <t>no igneous relicts</t>
  </si>
  <si>
    <t>Comments</t>
  </si>
  <si>
    <t>used when the host has been modified by the dike</t>
  </si>
  <si>
    <t>used when sidewall growth has taken place within the dike</t>
  </si>
  <si>
    <t>Section</t>
  </si>
  <si>
    <t>Curated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</si>
  <si>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</si>
  <si>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</si>
  <si>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</si>
  <si>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</si>
  <si>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 xml:space="preserve"> system with allowances for the limitations of hand sample characterizations</t>
  </si>
  <si>
    <t>in millimeters for the minimum, average, and maximum sizes</t>
  </si>
  <si>
    <t>plag %</t>
  </si>
  <si>
    <t>% mt</t>
  </si>
  <si>
    <t>Variably sheared so little igneous grain size is preserved. Local segregation of crystals and slight grain size variations suggest either deformation or flow alignment</t>
  </si>
  <si>
    <t>small pieces of totally altered harzburgite</t>
  </si>
  <si>
    <t>mixture sheared gabbro and harzburgite pebbles</t>
  </si>
  <si>
    <t>Unit</t>
  </si>
  <si>
    <t>start</t>
  </si>
  <si>
    <t>stop</t>
  </si>
  <si>
    <t>section</t>
  </si>
  <si>
    <t>4M2</t>
  </si>
  <si>
    <t>section depth</t>
  </si>
  <si>
    <t>4M3</t>
  </si>
  <si>
    <t>6R1</t>
  </si>
  <si>
    <t>7R1</t>
  </si>
  <si>
    <t>7R2</t>
  </si>
  <si>
    <t>10M1</t>
  </si>
  <si>
    <t>EOH</t>
  </si>
  <si>
    <t>strongly foliated</t>
  </si>
  <si>
    <t>pegmatitic</t>
  </si>
  <si>
    <t>Ultramafic Rocks</t>
  </si>
  <si>
    <t>Basalts</t>
  </si>
  <si>
    <t>aphyric (&lt;1%)</t>
  </si>
  <si>
    <t>vesicular (&gt;10%)</t>
  </si>
  <si>
    <t>Gabbros</t>
  </si>
  <si>
    <t>Minerals</t>
  </si>
  <si>
    <t>size</t>
  </si>
  <si>
    <t>shape</t>
  </si>
  <si>
    <t>trains</t>
  </si>
  <si>
    <t>Visual Core Description Summary for ODP Site 209-1270B</t>
  </si>
  <si>
    <t>1270B</t>
  </si>
  <si>
    <t>3-7.5</t>
  </si>
  <si>
    <t>7.5-150</t>
  </si>
  <si>
    <t>3-21</t>
  </si>
  <si>
    <t>Oxides</t>
  </si>
  <si>
    <t>0-13</t>
  </si>
  <si>
    <t>0-6.5</t>
  </si>
  <si>
    <t>pebbles</t>
  </si>
  <si>
    <t>6.5-55</t>
  </si>
  <si>
    <t>3-10</t>
  </si>
  <si>
    <t>55-146</t>
  </si>
  <si>
    <t>11-21</t>
  </si>
  <si>
    <t>0-20</t>
  </si>
  <si>
    <t>1-4</t>
  </si>
  <si>
    <t>3M</t>
  </si>
  <si>
    <t>Badly sheared. The fabric in these rocks are entirely metamorphic w/ variations in the amount of shear and grain size reduction through the entire core.</t>
  </si>
  <si>
    <t>13-30</t>
  </si>
  <si>
    <t>30-40</t>
  </si>
  <si>
    <t>40-144</t>
  </si>
  <si>
    <t>5-7</t>
  </si>
  <si>
    <t>9-21</t>
  </si>
  <si>
    <t>3.5-5</t>
  </si>
  <si>
    <t>4M</t>
  </si>
  <si>
    <t>4-11</t>
  </si>
  <si>
    <t>11-149</t>
  </si>
  <si>
    <t>3-19</t>
  </si>
  <si>
    <t>Vriably sheared so little igneous grain size is preserved</t>
  </si>
  <si>
    <t>used when the boundary is discrete and planar</t>
  </si>
  <si>
    <t>used when the boundary is not discrete</t>
  </si>
  <si>
    <t>Depth</t>
  </si>
  <si>
    <t>Leg-Hole</t>
  </si>
  <si>
    <t>Core</t>
  </si>
  <si>
    <t>Piece</t>
  </si>
  <si>
    <t>mbsf</t>
  </si>
  <si>
    <t>%</t>
  </si>
  <si>
    <t>Shape</t>
  </si>
  <si>
    <t>73</t>
  </si>
  <si>
    <t>141</t>
  </si>
  <si>
    <t>43</t>
  </si>
  <si>
    <t>69</t>
  </si>
  <si>
    <t>53</t>
  </si>
  <si>
    <t>coarse, continuation of the coarse gabbro of previous section. Oxides are concentrated in layer, below 10 cm thegabbro is foliated</t>
  </si>
  <si>
    <t>medium grained less foliated than previous</t>
  </si>
  <si>
    <t>5</t>
  </si>
  <si>
    <t>pebble</t>
  </si>
  <si>
    <t>1:2 to 1:3</t>
  </si>
  <si>
    <t>tabular</t>
  </si>
  <si>
    <t>1:3 to 1:5</t>
  </si>
  <si>
    <t>elongate</t>
  </si>
  <si>
    <t>&gt; 1:5</t>
  </si>
  <si>
    <t>parallel</t>
  </si>
  <si>
    <t>crossing sets</t>
  </si>
  <si>
    <t>mesh</t>
  </si>
  <si>
    <t>for two sets of dikes that corss and specify angle</t>
  </si>
  <si>
    <t>used when 3 or more sets interact</t>
  </si>
  <si>
    <t>for parallel sets of dike</t>
  </si>
  <si>
    <t>sharp</t>
  </si>
  <si>
    <t>83</t>
  </si>
  <si>
    <t>112</t>
  </si>
  <si>
    <t>5-6</t>
  </si>
  <si>
    <t>7-8</t>
  </si>
  <si>
    <t>8-13</t>
  </si>
  <si>
    <t>13-14</t>
  </si>
  <si>
    <t>16-19</t>
  </si>
  <si>
    <t>20</t>
  </si>
  <si>
    <t>coarse grained</t>
  </si>
  <si>
    <t>fine grained</t>
  </si>
  <si>
    <t>coarse</t>
  </si>
  <si>
    <t>sheared</t>
  </si>
  <si>
    <t>microgabbro with grain size variation finer toward the end</t>
  </si>
  <si>
    <t>mixture of fine grained and coarse grained</t>
  </si>
  <si>
    <t>foliated; gneiss-like texture; grain size variation among micrograbbro; mostly grain size is &lt;0.1 cm; very altered rock</t>
  </si>
  <si>
    <t>Visual Core Description Summary for ODP Site 209-1268</t>
  </si>
  <si>
    <t>porphyritic</t>
  </si>
  <si>
    <t>seriate</t>
  </si>
  <si>
    <t>poikiolitic</t>
  </si>
  <si>
    <t>glomerocrystic</t>
  </si>
  <si>
    <t>granular</t>
  </si>
  <si>
    <t>weakly foliated</t>
  </si>
  <si>
    <t>foliated</t>
  </si>
  <si>
    <t>coarse altered, cataclastic deformed</t>
  </si>
  <si>
    <t>3/5</t>
  </si>
  <si>
    <t>12</t>
  </si>
  <si>
    <t>13</t>
  </si>
  <si>
    <t>12/13</t>
  </si>
  <si>
    <t>coarse; finer at 9cm</t>
  </si>
  <si>
    <t>foliated; mylonitic porphyroclastic</t>
  </si>
  <si>
    <t>foliated; layered</t>
  </si>
  <si>
    <t>variable foliated; medium grained</t>
  </si>
  <si>
    <t>coarse; poikiolitic plagioclase</t>
  </si>
  <si>
    <t>coarse; slightly foliated</t>
  </si>
  <si>
    <t>6-9</t>
  </si>
  <si>
    <t>10-13</t>
  </si>
  <si>
    <t>15</t>
  </si>
  <si>
    <t>7</t>
  </si>
  <si>
    <t>&lt;0.4</t>
  </si>
  <si>
    <t>5/7</t>
  </si>
  <si>
    <t>&lt;0.3</t>
  </si>
  <si>
    <t>8R</t>
  </si>
  <si>
    <t>0-42</t>
  </si>
  <si>
    <t>43-69</t>
  </si>
  <si>
    <t>69-146</t>
  </si>
  <si>
    <t>0-53</t>
  </si>
  <si>
    <t>53-72</t>
  </si>
  <si>
    <t>8-11</t>
  </si>
  <si>
    <t>8-14</t>
  </si>
  <si>
    <t>&lt;0.1</t>
  </si>
  <si>
    <t>35</t>
  </si>
  <si>
    <t>84</t>
  </si>
  <si>
    <t>0</t>
  </si>
  <si>
    <t>36</t>
  </si>
  <si>
    <t>reaction with host</t>
  </si>
  <si>
    <t>growth on walls</t>
  </si>
  <si>
    <t>diffuse</t>
  </si>
  <si>
    <t>dunite</t>
  </si>
  <si>
    <t>harzburgite</t>
  </si>
  <si>
    <t>harzburgite/lherzolite</t>
  </si>
  <si>
    <t>lherzolite</t>
  </si>
  <si>
    <t>no cpx visible</t>
  </si>
  <si>
    <t>some cpx visble (1 or 2 grains)</t>
  </si>
  <si>
    <t>cpx plainly visble (several grains or clusters)</t>
  </si>
  <si>
    <t>&gt; 90% olivine</t>
  </si>
  <si>
    <t>coarse grained; oxides up to 4 cm</t>
  </si>
  <si>
    <t>medium grained</t>
  </si>
  <si>
    <t>coarse grained, less foliated, oxides are interstitial up to 1.5</t>
  </si>
  <si>
    <t>12/14</t>
  </si>
  <si>
    <t>very large plag up to 2.5cm; texture is gneissic below 24 cm</t>
  </si>
  <si>
    <t>0-19</t>
  </si>
  <si>
    <t>19-31.5</t>
  </si>
  <si>
    <t>31.5-39</t>
  </si>
  <si>
    <t>39-65</t>
  </si>
  <si>
    <t>67-77</t>
  </si>
  <si>
    <t>77-83.5</t>
  </si>
  <si>
    <t>83-112</t>
  </si>
  <si>
    <t>112-136</t>
  </si>
  <si>
    <t>19</t>
  </si>
  <si>
    <t>31.5</t>
  </si>
  <si>
    <t>39</t>
  </si>
  <si>
    <t>67</t>
  </si>
  <si>
    <t>77</t>
  </si>
  <si>
    <t>Describes the hand sample texture of the rock. Three types of rocks are delineated.</t>
  </si>
  <si>
    <t>Peridotites</t>
  </si>
  <si>
    <t>gabbro</t>
  </si>
  <si>
    <t>olivine gabbro</t>
  </si>
  <si>
    <t>gabbronorite</t>
  </si>
  <si>
    <t>olivine gabbronorite</t>
  </si>
  <si>
    <t>anorthosite</t>
  </si>
  <si>
    <t>with mineralogical and textural modifiers</t>
  </si>
  <si>
    <t>&gt; 10% plagioclase and cpx</t>
  </si>
  <si>
    <t>gabbro with &gt; 10% olivine</t>
  </si>
  <si>
    <t>gabbro with &gt; 10% opx</t>
  </si>
  <si>
    <t>3-39</t>
  </si>
  <si>
    <t>39-46.5</t>
  </si>
  <si>
    <t>46.5-51</t>
  </si>
  <si>
    <t>51-56.5</t>
  </si>
  <si>
    <t>51</t>
  </si>
  <si>
    <t>56.5</t>
  </si>
  <si>
    <t>1-6</t>
  </si>
  <si>
    <t>6-7</t>
  </si>
  <si>
    <t>finegrained part of piece 1</t>
  </si>
  <si>
    <t>7R</t>
  </si>
  <si>
    <t>1-35</t>
  </si>
  <si>
    <t>0-36</t>
  </si>
  <si>
    <t>36-73</t>
  </si>
  <si>
    <t>73-150</t>
  </si>
  <si>
    <t>0-48</t>
  </si>
  <si>
    <t>1-7</t>
  </si>
  <si>
    <t>15-22</t>
  </si>
  <si>
    <t>1-5</t>
  </si>
  <si>
    <t>gneissic gabbro w/ carbonate veins and cavities</t>
  </si>
  <si>
    <t>sheared gneissic gabbro, corase opx grains are augen-shaped, oxides are mostly located along boundary between opx and plag.</t>
  </si>
  <si>
    <t>gneissic gabbro, oxides are mostly located along boundary between opx and plag.</t>
  </si>
  <si>
    <t>Gneissic gabbro, variable grain size</t>
  </si>
  <si>
    <t>gneissic gabbro, fine-grained</t>
  </si>
  <si>
    <t>at 130 cm, undeformed dike of gabbro w/ less oxide (plag=65%, opx=20%, cpx=15%)</t>
  </si>
  <si>
    <t>fabric is parallel to contact w/ oxide gabbro in piece 3. Grain size is small toward contact.</t>
  </si>
  <si>
    <t>Sheared oxide gabbro similar to 4M2</t>
  </si>
  <si>
    <t>altered gabbro, cataclastic deformation w/ variable grain size, no vein and dike</t>
  </si>
  <si>
    <t>Top (cm)</t>
  </si>
  <si>
    <t>Bottom (cm)</t>
  </si>
  <si>
    <t>sheared gneissic gabbro, corase orthopyroxene grains are augen-shaped, oxides are mostly located along boundary between orthopyroxene and plagioclase.</t>
  </si>
  <si>
    <t>gneissic gabbro, oxides are mostly located along boundary between orthopyroxene and plagioclase.</t>
  </si>
  <si>
    <t>cataclastically deformed to be finer grains. Small euhedral clinopyroxene is enclosed in orthopyroxene.</t>
  </si>
  <si>
    <t>at 130 cm, undeformed dike of gabbro w/ less oxide (plagioclase = 65%, orthopyroxene = 20%, clinopyroxene = 15%)</t>
  </si>
  <si>
    <t>fine-grained part of piece 1</t>
  </si>
  <si>
    <t>very large plagioclase up to 2.5 cm, very coarse grained (some gneiss-like structure at 126-142 cm)</t>
  </si>
  <si>
    <t>very large plagioclase up to 2.5 cm; texture is gneissic below 24 cm</t>
  </si>
  <si>
    <t>mylonitic, sheared gabbro, pyroxene-rich layers (coarse pyroxene)</t>
  </si>
  <si>
    <t>coarse, continuation of the coarse gabbro of previous section. Oxides are concentrated in layer, below 10 cm the gabbro is foliated</t>
  </si>
  <si>
    <t>cataclastic deformation</t>
  </si>
  <si>
    <t>cataclastic texture; no foliation; variable grain size reduction induced by deformation</t>
  </si>
  <si>
    <t>coarse; finer at 9 cm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</si>
</sst>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4"/>
      <name val="Geneva"/>
      <family val="0"/>
    </font>
    <font>
      <sz val="3.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 textRotation="90"/>
    </xf>
    <xf numFmtId="49" fontId="0" fillId="0" borderId="7" xfId="0" applyNumberFormat="1" applyFont="1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0" fillId="0" borderId="7" xfId="0" applyFont="1" applyFill="1" applyBorder="1" applyAlignment="1">
      <alignment horizontal="left" textRotation="90"/>
    </xf>
    <xf numFmtId="0" fontId="0" fillId="0" borderId="7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textRotation="90"/>
    </xf>
    <xf numFmtId="49" fontId="0" fillId="0" borderId="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 quotePrefix="1">
      <alignment horizontal="center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49" fontId="0" fillId="0" borderId="7" xfId="0" applyNumberFormat="1" applyBorder="1" applyAlignment="1" quotePrefix="1">
      <alignment horizontal="center"/>
    </xf>
    <xf numFmtId="2" fontId="0" fillId="0" borderId="9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49" fontId="0" fillId="0" borderId="9" xfId="0" applyNumberFormat="1" applyBorder="1" applyAlignment="1" quotePrefix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 textRotation="90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" xfId="0" applyNumberFormat="1" applyBorder="1" applyAlignment="1" quotePrefix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textRotation="90"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7" xfId="0" applyNumberFormat="1" applyFont="1" applyFill="1" applyBorder="1" applyAlignment="1">
      <alignment horizontal="center" textRotation="90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16" fontId="0" fillId="0" borderId="11" xfId="0" applyNumberFormat="1" applyBorder="1" applyAlignment="1" quotePrefix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2" borderId="7" xfId="0" applyNumberFormat="1" applyFont="1" applyFill="1" applyBorder="1" applyAlignment="1">
      <alignment horizontal="center" textRotation="90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ont="1" applyFill="1" applyBorder="1" applyAlignment="1">
      <alignment horizontal="center" textRotation="90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" fontId="0" fillId="3" borderId="11" xfId="0" applyNumberFormat="1" applyFill="1" applyBorder="1" applyAlignment="1" quotePrefix="1">
      <alignment horizontal="center"/>
    </xf>
    <xf numFmtId="0" fontId="0" fillId="3" borderId="15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7" xfId="0" applyNumberFormat="1" applyFont="1" applyFill="1" applyBorder="1" applyAlignment="1">
      <alignment horizontal="center" textRotation="90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11" xfId="0" applyNumberFormat="1" applyFill="1" applyBorder="1" applyAlignment="1" quotePrefix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0" fillId="4" borderId="8" xfId="0" applyNumberFormat="1" applyFont="1" applyFill="1" applyBorder="1" applyAlignment="1">
      <alignment horizontal="center" textRotation="90"/>
    </xf>
    <xf numFmtId="1" fontId="0" fillId="4" borderId="10" xfId="0" applyNumberFormat="1" applyFill="1" applyBorder="1" applyAlignment="1">
      <alignment horizontal="center"/>
    </xf>
    <xf numFmtId="1" fontId="0" fillId="4" borderId="9" xfId="0" applyNumberFormat="1" applyFont="1" applyFill="1" applyBorder="1" applyAlignment="1">
      <alignment horizontal="center" textRotation="90"/>
    </xf>
    <xf numFmtId="1" fontId="0" fillId="4" borderId="9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2" xfId="0" applyNumberFormat="1" applyFill="1" applyBorder="1" applyAlignment="1" quotePrefix="1">
      <alignment horizontal="center"/>
    </xf>
    <xf numFmtId="1" fontId="0" fillId="4" borderId="13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 textRotation="90"/>
    </xf>
    <xf numFmtId="0" fontId="0" fillId="0" borderId="0" xfId="0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'downhole plots'!$D$1</c:f>
              <c:strCache>
                <c:ptCount val="1"/>
                <c:pt idx="0">
                  <c:v>mbsf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'downhole plots'!$C$2:$C$116</c:f>
              <c:numCache/>
            </c:numRef>
          </c:xVal>
          <c:yVal>
            <c:numRef>
              <c:f>'downhole plots'!$D$2:$D$116</c:f>
              <c:numCache/>
            </c:numRef>
          </c:yVal>
          <c:smooth val="0"/>
        </c:ser>
        <c:axId val="39776584"/>
        <c:axId val="22444937"/>
      </c:scatterChart>
      <c:valAx>
        <c:axId val="39776584"/>
        <c:scaling>
          <c:orientation val="minMax"/>
          <c:max val="65"/>
          <c:min val="35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22444937"/>
        <c:crosses val="autoZero"/>
        <c:crossBetween val="midCat"/>
        <c:dispUnits/>
        <c:majorUnit val="10"/>
      </c:valAx>
      <c:valAx>
        <c:axId val="22444937"/>
        <c:scaling>
          <c:orientation val="maxMin"/>
          <c:max val="4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39776584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'downhole plots'!$F$2:$F$94</c:f>
              <c:numCache/>
            </c:numRef>
          </c:xVal>
          <c:yVal>
            <c:numRef>
              <c:f>'downhole plots'!$G$2:$G$94</c:f>
              <c:numCache/>
            </c:numRef>
          </c:yVal>
          <c:smooth val="0"/>
        </c:ser>
        <c:axId val="677842"/>
        <c:axId val="6100579"/>
      </c:scatterChart>
      <c:valAx>
        <c:axId val="677842"/>
        <c:scaling>
          <c:orientation val="minMax"/>
          <c:max val="12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6100579"/>
        <c:crosses val="autoZero"/>
        <c:crossBetween val="midCat"/>
        <c:dispUnits/>
      </c:valAx>
      <c:valAx>
        <c:axId val="6100579"/>
        <c:scaling>
          <c:orientation val="maxMin"/>
          <c:max val="4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677842"/>
        <c:crosses val="autoZero"/>
        <c:crossBetween val="midCat"/>
        <c:dispUnits/>
        <c:majorUnit val="4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'downhole plots'!$F$35:$F$94</c:f>
              <c:numCache/>
            </c:numRef>
          </c:xVal>
          <c:yVal>
            <c:numRef>
              <c:f>'downhole plots'!$G$35:$G$94</c:f>
              <c:numCache/>
            </c:numRef>
          </c:yVal>
          <c:smooth val="0"/>
        </c:ser>
        <c:axId val="54905212"/>
        <c:axId val="24384861"/>
      </c:scatterChart>
      <c:valAx>
        <c:axId val="5490521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crossBetween val="midCat"/>
        <c:dispUnits/>
      </c:valAx>
      <c:valAx>
        <c:axId val="24384861"/>
        <c:scaling>
          <c:orientation val="maxMin"/>
          <c:max val="45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0</xdr:row>
      <xdr:rowOff>247650</xdr:rowOff>
    </xdr:from>
    <xdr:to>
      <xdr:col>11</xdr:col>
      <xdr:colOff>76200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4257675" y="247650"/>
        <a:ext cx="30384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0</xdr:row>
      <xdr:rowOff>228600</xdr:rowOff>
    </xdr:from>
    <xdr:to>
      <xdr:col>14</xdr:col>
      <xdr:colOff>685800</xdr:colOff>
      <xdr:row>41</xdr:row>
      <xdr:rowOff>133350</xdr:rowOff>
    </xdr:to>
    <xdr:graphicFrame>
      <xdr:nvGraphicFramePr>
        <xdr:cNvPr id="2" name="Chart 3"/>
        <xdr:cNvGraphicFramePr/>
      </xdr:nvGraphicFramePr>
      <xdr:xfrm>
        <a:off x="7496175" y="228600"/>
        <a:ext cx="30384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51</xdr:row>
      <xdr:rowOff>133350</xdr:rowOff>
    </xdr:from>
    <xdr:to>
      <xdr:col>13</xdr:col>
      <xdr:colOff>447675</xdr:colOff>
      <xdr:row>84</xdr:row>
      <xdr:rowOff>123825</xdr:rowOff>
    </xdr:to>
    <xdr:graphicFrame>
      <xdr:nvGraphicFramePr>
        <xdr:cNvPr id="3" name="Chart 4"/>
        <xdr:cNvGraphicFramePr/>
      </xdr:nvGraphicFramePr>
      <xdr:xfrm>
        <a:off x="4286250" y="7791450"/>
        <a:ext cx="5133975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5"/>
  <sheetViews>
    <sheetView tabSelected="1" workbookViewId="0" topLeftCell="A1">
      <selection activeCell="A1" sqref="A1"/>
    </sheetView>
  </sheetViews>
  <sheetFormatPr defaultColWidth="9.00390625" defaultRowHeight="12"/>
  <cols>
    <col min="1" max="1" width="8.625" style="0" customWidth="1"/>
    <col min="2" max="2" width="5.00390625" style="2" customWidth="1"/>
    <col min="3" max="3" width="3.125" style="2" customWidth="1"/>
    <col min="4" max="4" width="9.125" style="41" customWidth="1"/>
    <col min="5" max="5" width="4.50390625" style="41" customWidth="1"/>
    <col min="6" max="6" width="4.375" style="41" customWidth="1"/>
    <col min="7" max="7" width="5.50390625" style="41" customWidth="1"/>
    <col min="8" max="8" width="6.50390625" style="54" customWidth="1"/>
    <col min="9" max="9" width="4.00390625" style="2" customWidth="1"/>
    <col min="10" max="10" width="3.125" style="2" customWidth="1"/>
    <col min="11" max="12" width="4.00390625" style="2" customWidth="1"/>
    <col min="13" max="13" width="4.00390625" style="37" customWidth="1"/>
    <col min="14" max="14" width="3.00390625" style="2" customWidth="1"/>
    <col min="15" max="15" width="4.125" style="2" bestFit="1" customWidth="1"/>
    <col min="16" max="16" width="3.875" style="2" customWidth="1"/>
    <col min="17" max="17" width="4.375" style="2" customWidth="1"/>
    <col min="18" max="18" width="4.00390625" style="45" customWidth="1"/>
    <col min="19" max="19" width="3.00390625" style="41" customWidth="1"/>
    <col min="20" max="20" width="3.00390625" style="2" customWidth="1"/>
    <col min="21" max="21" width="4.875" style="2" customWidth="1"/>
    <col min="22" max="22" width="3.875" style="2" customWidth="1"/>
    <col min="23" max="23" width="4.00390625" style="45" customWidth="1"/>
    <col min="24" max="24" width="4.00390625" style="41" customWidth="1"/>
    <col min="25" max="25" width="3.875" style="2" customWidth="1"/>
    <col min="26" max="27" width="3.00390625" style="2" customWidth="1"/>
    <col min="28" max="28" width="3.00390625" style="37" customWidth="1"/>
    <col min="29" max="31" width="3.00390625" style="2" customWidth="1"/>
    <col min="32" max="32" width="3.875" style="2" customWidth="1"/>
    <col min="33" max="34" width="4.125" style="2" bestFit="1" customWidth="1"/>
    <col min="35" max="35" width="5.375" style="116" customWidth="1"/>
    <col min="36" max="36" width="4.625" style="41" customWidth="1"/>
    <col min="37" max="37" width="30.625" style="53" customWidth="1"/>
    <col min="38" max="38" width="3.875" style="42" customWidth="1"/>
    <col min="39" max="39" width="11.50390625" style="0" customWidth="1"/>
    <col min="40" max="40" width="29.875" style="0" customWidth="1"/>
    <col min="41" max="41" width="7.875" style="0" customWidth="1"/>
    <col min="42" max="16384" width="11.50390625" style="0" customWidth="1"/>
  </cols>
  <sheetData>
    <row r="1" ht="18">
      <c r="A1" s="1" t="s">
        <v>191</v>
      </c>
    </row>
    <row r="3" spans="1:34" ht="12">
      <c r="A3" t="s">
        <v>96</v>
      </c>
      <c r="P3" s="39"/>
      <c r="AG3" s="39"/>
      <c r="AH3" s="39"/>
    </row>
    <row r="4" spans="1:38" s="3" customFormat="1" ht="12">
      <c r="A4" s="8" t="s">
        <v>182</v>
      </c>
      <c r="B4" s="4"/>
      <c r="C4" s="4"/>
      <c r="D4" s="10" t="s">
        <v>221</v>
      </c>
      <c r="E4" s="41"/>
      <c r="F4" s="10"/>
      <c r="G4" s="10"/>
      <c r="H4" s="122" t="s">
        <v>221</v>
      </c>
      <c r="I4" s="11"/>
      <c r="J4" s="12"/>
      <c r="K4" s="13" t="s">
        <v>14</v>
      </c>
      <c r="L4" s="13"/>
      <c r="M4" s="38"/>
      <c r="N4" s="14"/>
      <c r="O4" s="12"/>
      <c r="P4" s="11"/>
      <c r="Q4" s="13" t="s">
        <v>102</v>
      </c>
      <c r="R4" s="46"/>
      <c r="S4" s="57"/>
      <c r="T4" s="12"/>
      <c r="U4" s="13"/>
      <c r="V4" s="13" t="s">
        <v>103</v>
      </c>
      <c r="W4" s="46"/>
      <c r="X4" s="57"/>
      <c r="Y4" s="12"/>
      <c r="Z4" s="13"/>
      <c r="AA4" s="13" t="s">
        <v>196</v>
      </c>
      <c r="AB4" s="38"/>
      <c r="AC4" s="13"/>
      <c r="AD4" s="14"/>
      <c r="AE4" s="13"/>
      <c r="AF4" s="13" t="s">
        <v>104</v>
      </c>
      <c r="AG4" s="11"/>
      <c r="AH4" s="11"/>
      <c r="AI4" s="117"/>
      <c r="AJ4" s="109"/>
      <c r="AK4" s="160"/>
      <c r="AL4" s="43"/>
    </row>
    <row r="5" spans="1:38" s="3" customFormat="1" ht="60">
      <c r="A5" s="15" t="s">
        <v>222</v>
      </c>
      <c r="B5" s="16" t="s">
        <v>223</v>
      </c>
      <c r="C5" s="16" t="s">
        <v>155</v>
      </c>
      <c r="D5" s="17" t="s">
        <v>156</v>
      </c>
      <c r="E5" s="159" t="s">
        <v>370</v>
      </c>
      <c r="F5" s="17" t="s">
        <v>371</v>
      </c>
      <c r="G5" s="17" t="s">
        <v>224</v>
      </c>
      <c r="H5" s="123" t="s">
        <v>225</v>
      </c>
      <c r="I5" s="16" t="s">
        <v>20</v>
      </c>
      <c r="J5" s="18" t="s">
        <v>226</v>
      </c>
      <c r="K5" s="19" t="s">
        <v>100</v>
      </c>
      <c r="L5" s="19" t="s">
        <v>99</v>
      </c>
      <c r="M5" s="19" t="s">
        <v>101</v>
      </c>
      <c r="N5" s="20" t="s">
        <v>227</v>
      </c>
      <c r="O5" s="18" t="s">
        <v>226</v>
      </c>
      <c r="P5" s="19" t="s">
        <v>100</v>
      </c>
      <c r="Q5" s="19" t="s">
        <v>99</v>
      </c>
      <c r="R5" s="16" t="s">
        <v>101</v>
      </c>
      <c r="S5" s="58" t="s">
        <v>227</v>
      </c>
      <c r="T5" s="18" t="s">
        <v>226</v>
      </c>
      <c r="U5" s="19" t="s">
        <v>100</v>
      </c>
      <c r="V5" s="19" t="s">
        <v>99</v>
      </c>
      <c r="W5" s="16" t="s">
        <v>101</v>
      </c>
      <c r="X5" s="58" t="s">
        <v>227</v>
      </c>
      <c r="Y5" s="18" t="s">
        <v>226</v>
      </c>
      <c r="Z5" s="19" t="s">
        <v>100</v>
      </c>
      <c r="AA5" s="19" t="s">
        <v>99</v>
      </c>
      <c r="AB5" s="19" t="s">
        <v>101</v>
      </c>
      <c r="AC5" s="20" t="s">
        <v>227</v>
      </c>
      <c r="AD5" s="20" t="s">
        <v>148</v>
      </c>
      <c r="AE5" s="18" t="s">
        <v>226</v>
      </c>
      <c r="AF5" s="19" t="s">
        <v>100</v>
      </c>
      <c r="AG5" s="19" t="s">
        <v>99</v>
      </c>
      <c r="AH5" s="19" t="s">
        <v>101</v>
      </c>
      <c r="AI5" s="118" t="s">
        <v>227</v>
      </c>
      <c r="AJ5" s="110" t="s">
        <v>19</v>
      </c>
      <c r="AK5" s="161" t="s">
        <v>152</v>
      </c>
      <c r="AL5" s="44" t="s">
        <v>118</v>
      </c>
    </row>
    <row r="6" spans="1:38" ht="23.25">
      <c r="A6" t="s">
        <v>192</v>
      </c>
      <c r="B6" s="2" t="s">
        <v>119</v>
      </c>
      <c r="C6" s="2">
        <v>1</v>
      </c>
      <c r="D6" s="41" t="s">
        <v>130</v>
      </c>
      <c r="E6" s="41">
        <v>0</v>
      </c>
      <c r="F6" s="42">
        <v>3</v>
      </c>
      <c r="G6" s="41" t="s">
        <v>120</v>
      </c>
      <c r="H6" s="54">
        <v>0</v>
      </c>
      <c r="I6" s="5">
        <v>10</v>
      </c>
      <c r="N6" s="48"/>
      <c r="O6" s="94"/>
      <c r="S6" s="59"/>
      <c r="T6" s="2">
        <v>50</v>
      </c>
      <c r="U6" s="2">
        <v>0.1</v>
      </c>
      <c r="W6" s="45">
        <v>0.5</v>
      </c>
      <c r="X6" s="59">
        <v>7</v>
      </c>
      <c r="Y6" s="2">
        <v>10</v>
      </c>
      <c r="AD6" s="5"/>
      <c r="AE6" s="2">
        <v>40</v>
      </c>
      <c r="AF6" s="2">
        <v>0.1</v>
      </c>
      <c r="AG6" s="2">
        <v>0.2</v>
      </c>
      <c r="AH6" s="2">
        <v>0.3</v>
      </c>
      <c r="AI6" s="116">
        <v>7</v>
      </c>
      <c r="AJ6" s="111">
        <v>4</v>
      </c>
      <c r="AK6" s="53" t="s">
        <v>361</v>
      </c>
      <c r="AL6" s="42">
        <v>30</v>
      </c>
    </row>
    <row r="7" spans="4:38" ht="21" customHeight="1">
      <c r="D7" s="41" t="s">
        <v>193</v>
      </c>
      <c r="E7" s="41">
        <v>3</v>
      </c>
      <c r="F7" s="55">
        <v>7.5</v>
      </c>
      <c r="G7" s="41" t="s">
        <v>121</v>
      </c>
      <c r="H7" s="54">
        <f>H$6+E7/100</f>
        <v>0.03</v>
      </c>
      <c r="I7" s="6">
        <v>16</v>
      </c>
      <c r="N7" s="49"/>
      <c r="O7" s="94"/>
      <c r="T7" s="56"/>
      <c r="W7" s="45" t="s">
        <v>298</v>
      </c>
      <c r="Y7" s="56"/>
      <c r="AD7" s="6"/>
      <c r="AH7" s="2" t="s">
        <v>298</v>
      </c>
      <c r="AJ7" s="112">
        <v>12</v>
      </c>
      <c r="AL7" s="42">
        <v>30</v>
      </c>
    </row>
    <row r="8" spans="1:38" ht="57">
      <c r="A8" s="64"/>
      <c r="B8" s="39"/>
      <c r="C8" s="39"/>
      <c r="D8" s="65" t="s">
        <v>194</v>
      </c>
      <c r="E8" s="65">
        <v>7.5</v>
      </c>
      <c r="F8" s="66">
        <v>150</v>
      </c>
      <c r="G8" s="65" t="s">
        <v>195</v>
      </c>
      <c r="H8" s="54">
        <f>H$6+E8/100</f>
        <v>0.075</v>
      </c>
      <c r="I8" s="7">
        <v>10</v>
      </c>
      <c r="J8" s="39"/>
      <c r="K8" s="39"/>
      <c r="L8" s="39"/>
      <c r="M8" s="68"/>
      <c r="N8" s="69"/>
      <c r="O8" s="95"/>
      <c r="P8" s="39"/>
      <c r="Q8" s="39"/>
      <c r="R8" s="70"/>
      <c r="S8" s="71"/>
      <c r="T8" s="39">
        <v>50</v>
      </c>
      <c r="U8" s="39">
        <v>0.1</v>
      </c>
      <c r="V8" s="39"/>
      <c r="W8" s="70">
        <v>2.5</v>
      </c>
      <c r="X8" s="71">
        <v>7</v>
      </c>
      <c r="Y8" s="39">
        <v>10</v>
      </c>
      <c r="Z8" s="39"/>
      <c r="AA8" s="39"/>
      <c r="AB8" s="68"/>
      <c r="AC8" s="39"/>
      <c r="AD8" s="7"/>
      <c r="AE8" s="39">
        <v>40</v>
      </c>
      <c r="AF8" s="39">
        <v>0.5</v>
      </c>
      <c r="AG8" s="39">
        <v>1</v>
      </c>
      <c r="AH8" s="39">
        <v>1.5</v>
      </c>
      <c r="AI8" s="93">
        <v>7</v>
      </c>
      <c r="AJ8" s="113">
        <v>4</v>
      </c>
      <c r="AK8" s="72" t="s">
        <v>372</v>
      </c>
      <c r="AL8" s="66">
        <v>60</v>
      </c>
    </row>
    <row r="9" spans="1:38" ht="34.5">
      <c r="A9" s="73" t="s">
        <v>192</v>
      </c>
      <c r="B9" s="74" t="s">
        <v>119</v>
      </c>
      <c r="C9" s="74">
        <v>2</v>
      </c>
      <c r="D9" s="75" t="s">
        <v>197</v>
      </c>
      <c r="E9" s="75">
        <v>0</v>
      </c>
      <c r="F9" s="76">
        <v>13</v>
      </c>
      <c r="G9" s="75" t="s">
        <v>120</v>
      </c>
      <c r="H9" s="77">
        <v>1.5</v>
      </c>
      <c r="I9" s="78">
        <v>10</v>
      </c>
      <c r="J9" s="74"/>
      <c r="K9" s="79"/>
      <c r="L9" s="79"/>
      <c r="M9" s="79"/>
      <c r="N9" s="80"/>
      <c r="O9" s="96"/>
      <c r="P9" s="74"/>
      <c r="Q9" s="74"/>
      <c r="R9" s="79"/>
      <c r="S9" s="81"/>
      <c r="T9" s="74">
        <v>45</v>
      </c>
      <c r="U9" s="74">
        <v>0.1</v>
      </c>
      <c r="V9" s="74"/>
      <c r="W9" s="79">
        <v>1.7</v>
      </c>
      <c r="X9" s="81">
        <v>7</v>
      </c>
      <c r="Y9" s="74">
        <v>15</v>
      </c>
      <c r="Z9" s="74"/>
      <c r="AA9" s="74"/>
      <c r="AB9" s="83"/>
      <c r="AC9" s="74"/>
      <c r="AD9" s="78"/>
      <c r="AE9" s="74">
        <v>40</v>
      </c>
      <c r="AF9" s="74">
        <v>0.5</v>
      </c>
      <c r="AG9" s="74">
        <v>0.7</v>
      </c>
      <c r="AH9" s="74">
        <v>1</v>
      </c>
      <c r="AI9" s="119">
        <v>7</v>
      </c>
      <c r="AJ9" s="114">
        <v>4</v>
      </c>
      <c r="AK9" s="84" t="s">
        <v>373</v>
      </c>
      <c r="AL9" s="76">
        <v>60</v>
      </c>
    </row>
    <row r="10" spans="1:38" ht="21" customHeight="1">
      <c r="A10" t="s">
        <v>192</v>
      </c>
      <c r="B10" s="2" t="s">
        <v>129</v>
      </c>
      <c r="C10" s="2">
        <v>1</v>
      </c>
      <c r="D10" s="41" t="s">
        <v>198</v>
      </c>
      <c r="E10" s="41">
        <v>1</v>
      </c>
      <c r="F10" s="55">
        <v>6.5</v>
      </c>
      <c r="G10" s="41" t="s">
        <v>127</v>
      </c>
      <c r="H10" s="54">
        <v>12.4</v>
      </c>
      <c r="I10" s="6">
        <v>10</v>
      </c>
      <c r="N10" s="49"/>
      <c r="O10" s="94"/>
      <c r="S10" s="60"/>
      <c r="X10" s="60"/>
      <c r="AD10" s="6"/>
      <c r="AJ10" s="112"/>
      <c r="AK10" s="53" t="s">
        <v>199</v>
      </c>
      <c r="AL10" s="42">
        <v>10</v>
      </c>
    </row>
    <row r="11" spans="4:37" ht="45.75">
      <c r="D11" s="41" t="s">
        <v>200</v>
      </c>
      <c r="E11" s="41">
        <v>6.5</v>
      </c>
      <c r="F11" s="42">
        <v>55</v>
      </c>
      <c r="G11" s="41" t="s">
        <v>201</v>
      </c>
      <c r="H11" s="54">
        <f>H$10+E11/100</f>
        <v>12.465</v>
      </c>
      <c r="I11" s="6">
        <v>10</v>
      </c>
      <c r="N11" s="49"/>
      <c r="O11" s="94"/>
      <c r="S11" s="60"/>
      <c r="T11" s="2">
        <v>45</v>
      </c>
      <c r="U11" s="2">
        <v>0.1</v>
      </c>
      <c r="W11" s="45">
        <v>0.5</v>
      </c>
      <c r="X11" s="60">
        <v>7</v>
      </c>
      <c r="Y11" s="2">
        <v>10</v>
      </c>
      <c r="AD11" s="6"/>
      <c r="AE11" s="2">
        <v>45</v>
      </c>
      <c r="AF11" s="2">
        <v>0.2</v>
      </c>
      <c r="AG11" s="2">
        <v>0.5</v>
      </c>
      <c r="AH11" s="2">
        <v>1</v>
      </c>
      <c r="AI11" s="116">
        <v>7</v>
      </c>
      <c r="AJ11" s="112">
        <v>4</v>
      </c>
      <c r="AK11" s="53" t="s">
        <v>374</v>
      </c>
    </row>
    <row r="12" spans="1:38" ht="12">
      <c r="A12" s="64"/>
      <c r="B12" s="39"/>
      <c r="C12" s="39"/>
      <c r="D12" s="65" t="s">
        <v>202</v>
      </c>
      <c r="E12" s="65">
        <v>55</v>
      </c>
      <c r="F12" s="66">
        <v>146</v>
      </c>
      <c r="G12" s="65" t="s">
        <v>203</v>
      </c>
      <c r="H12" s="54">
        <f>H$10+E12/100</f>
        <v>12.950000000000001</v>
      </c>
      <c r="I12" s="7">
        <v>10</v>
      </c>
      <c r="J12" s="39"/>
      <c r="K12" s="39"/>
      <c r="L12" s="39"/>
      <c r="M12" s="68"/>
      <c r="N12" s="69"/>
      <c r="O12" s="95"/>
      <c r="P12" s="39"/>
      <c r="Q12" s="39"/>
      <c r="R12" s="70"/>
      <c r="S12" s="71"/>
      <c r="T12" s="39">
        <v>45</v>
      </c>
      <c r="U12" s="39">
        <v>0.1</v>
      </c>
      <c r="V12" s="39"/>
      <c r="W12" s="70">
        <v>1.7</v>
      </c>
      <c r="X12" s="71">
        <v>7</v>
      </c>
      <c r="Y12" s="39">
        <v>15</v>
      </c>
      <c r="Z12" s="39"/>
      <c r="AA12" s="39"/>
      <c r="AB12" s="68"/>
      <c r="AC12" s="39"/>
      <c r="AD12" s="7"/>
      <c r="AE12" s="39">
        <v>40</v>
      </c>
      <c r="AF12" s="39">
        <v>0.2</v>
      </c>
      <c r="AG12" s="39">
        <v>0.6</v>
      </c>
      <c r="AH12" s="39">
        <v>1.5</v>
      </c>
      <c r="AI12" s="93">
        <v>7</v>
      </c>
      <c r="AJ12" s="113">
        <v>4</v>
      </c>
      <c r="AK12" s="72" t="s">
        <v>364</v>
      </c>
      <c r="AL12" s="66"/>
    </row>
    <row r="13" spans="1:38" ht="21" customHeight="1">
      <c r="A13" s="73" t="s">
        <v>192</v>
      </c>
      <c r="B13" s="74" t="s">
        <v>129</v>
      </c>
      <c r="C13" s="74">
        <v>2</v>
      </c>
      <c r="D13" s="75" t="s">
        <v>204</v>
      </c>
      <c r="E13" s="75">
        <v>0</v>
      </c>
      <c r="F13" s="76">
        <v>20</v>
      </c>
      <c r="G13" s="75" t="s">
        <v>205</v>
      </c>
      <c r="H13" s="77">
        <v>13.86</v>
      </c>
      <c r="I13" s="78">
        <v>10</v>
      </c>
      <c r="J13" s="74"/>
      <c r="K13" s="74"/>
      <c r="L13" s="74"/>
      <c r="M13" s="83"/>
      <c r="N13" s="82"/>
      <c r="O13" s="96"/>
      <c r="P13" s="74"/>
      <c r="Q13" s="74"/>
      <c r="R13" s="79"/>
      <c r="S13" s="81"/>
      <c r="T13" s="74">
        <v>45</v>
      </c>
      <c r="U13" s="74">
        <v>0.1</v>
      </c>
      <c r="V13" s="74"/>
      <c r="W13" s="79">
        <v>0.6</v>
      </c>
      <c r="X13" s="81">
        <v>7</v>
      </c>
      <c r="Y13" s="74">
        <v>10</v>
      </c>
      <c r="Z13" s="74"/>
      <c r="AA13" s="74"/>
      <c r="AB13" s="83"/>
      <c r="AC13" s="74"/>
      <c r="AD13" s="78"/>
      <c r="AE13" s="74">
        <v>45</v>
      </c>
      <c r="AF13" s="74">
        <v>0.2</v>
      </c>
      <c r="AG13" s="74">
        <v>0.5</v>
      </c>
      <c r="AH13" s="74">
        <v>1</v>
      </c>
      <c r="AI13" s="119">
        <v>7</v>
      </c>
      <c r="AJ13" s="114">
        <v>4</v>
      </c>
      <c r="AK13" s="84" t="s">
        <v>365</v>
      </c>
      <c r="AL13" s="76"/>
    </row>
    <row r="14" spans="1:37" ht="57">
      <c r="A14" t="s">
        <v>192</v>
      </c>
      <c r="B14" s="2" t="s">
        <v>206</v>
      </c>
      <c r="C14" s="2">
        <v>1</v>
      </c>
      <c r="D14" s="41" t="s">
        <v>197</v>
      </c>
      <c r="E14" s="41">
        <v>0</v>
      </c>
      <c r="F14" s="42">
        <v>13</v>
      </c>
      <c r="G14" s="41" t="s">
        <v>205</v>
      </c>
      <c r="H14" s="54">
        <v>13.5</v>
      </c>
      <c r="I14" s="6">
        <v>10</v>
      </c>
      <c r="N14" s="49"/>
      <c r="O14" s="94"/>
      <c r="S14" s="60"/>
      <c r="T14" s="2">
        <v>50</v>
      </c>
      <c r="U14" s="2">
        <v>0.2</v>
      </c>
      <c r="W14" s="45">
        <v>1.2</v>
      </c>
      <c r="X14" s="60">
        <v>7</v>
      </c>
      <c r="Y14" s="2">
        <v>10</v>
      </c>
      <c r="AD14" s="6"/>
      <c r="AE14" s="2">
        <v>40</v>
      </c>
      <c r="AF14" s="2">
        <v>0.1</v>
      </c>
      <c r="AG14" s="2">
        <v>0.3</v>
      </c>
      <c r="AH14" s="2">
        <v>0.6</v>
      </c>
      <c r="AI14" s="116">
        <v>7</v>
      </c>
      <c r="AJ14" s="112" t="s">
        <v>213</v>
      </c>
      <c r="AK14" s="53" t="s">
        <v>207</v>
      </c>
    </row>
    <row r="15" spans="4:36" ht="21.75" customHeight="1">
      <c r="D15" s="41" t="s">
        <v>208</v>
      </c>
      <c r="E15" s="41">
        <v>13</v>
      </c>
      <c r="F15" s="42">
        <v>30</v>
      </c>
      <c r="G15" s="41" t="s">
        <v>211</v>
      </c>
      <c r="H15" s="54">
        <f>H$14+E15/100</f>
        <v>13.63</v>
      </c>
      <c r="I15" s="6">
        <v>10</v>
      </c>
      <c r="N15" s="49"/>
      <c r="O15" s="94"/>
      <c r="P15" s="50"/>
      <c r="S15" s="60"/>
      <c r="T15" s="2">
        <v>50</v>
      </c>
      <c r="U15" s="2">
        <v>0.1</v>
      </c>
      <c r="W15" s="45">
        <v>1</v>
      </c>
      <c r="X15" s="60">
        <v>7</v>
      </c>
      <c r="Y15" s="2">
        <v>10</v>
      </c>
      <c r="AD15" s="6"/>
      <c r="AE15" s="2">
        <v>40</v>
      </c>
      <c r="AF15" s="2">
        <v>0.1</v>
      </c>
      <c r="AG15" s="2">
        <v>0.3</v>
      </c>
      <c r="AH15" s="2">
        <v>0.6</v>
      </c>
      <c r="AI15" s="116">
        <v>7</v>
      </c>
      <c r="AJ15" s="112" t="s">
        <v>213</v>
      </c>
    </row>
    <row r="16" spans="4:36" ht="27" customHeight="1">
      <c r="D16" s="41" t="s">
        <v>209</v>
      </c>
      <c r="E16" s="41">
        <v>30</v>
      </c>
      <c r="F16" s="42">
        <v>40</v>
      </c>
      <c r="G16" s="41" t="s">
        <v>125</v>
      </c>
      <c r="H16" s="54">
        <f>H$14+E16/100</f>
        <v>13.8</v>
      </c>
      <c r="I16" s="6">
        <v>10</v>
      </c>
      <c r="N16" s="49"/>
      <c r="O16" s="94"/>
      <c r="P16" s="50"/>
      <c r="S16" s="60"/>
      <c r="T16" s="2">
        <v>50</v>
      </c>
      <c r="U16" s="2">
        <v>0.1</v>
      </c>
      <c r="W16" s="45">
        <v>1</v>
      </c>
      <c r="X16" s="60">
        <v>7</v>
      </c>
      <c r="Y16" s="2">
        <v>7</v>
      </c>
      <c r="AD16" s="6"/>
      <c r="AE16" s="2">
        <v>43</v>
      </c>
      <c r="AF16" s="2">
        <v>0.1</v>
      </c>
      <c r="AG16" s="2">
        <v>0.3</v>
      </c>
      <c r="AH16" s="2">
        <v>0.5</v>
      </c>
      <c r="AI16" s="116">
        <v>7</v>
      </c>
      <c r="AJ16" s="112" t="s">
        <v>213</v>
      </c>
    </row>
    <row r="17" spans="1:38" ht="45.75">
      <c r="A17" s="64"/>
      <c r="B17" s="39"/>
      <c r="C17" s="39"/>
      <c r="D17" s="65" t="s">
        <v>210</v>
      </c>
      <c r="E17" s="65">
        <v>40</v>
      </c>
      <c r="F17" s="66">
        <v>144</v>
      </c>
      <c r="G17" s="65" t="s">
        <v>212</v>
      </c>
      <c r="H17" s="92">
        <f>H$14+E17/100</f>
        <v>13.9</v>
      </c>
      <c r="I17" s="7">
        <v>10</v>
      </c>
      <c r="J17" s="39"/>
      <c r="K17" s="39"/>
      <c r="L17" s="39"/>
      <c r="M17" s="68"/>
      <c r="N17" s="69"/>
      <c r="O17" s="95"/>
      <c r="P17" s="39"/>
      <c r="Q17" s="39"/>
      <c r="R17" s="70"/>
      <c r="S17" s="71"/>
      <c r="T17" s="39">
        <v>50</v>
      </c>
      <c r="U17" s="39">
        <v>0.1</v>
      </c>
      <c r="V17" s="39"/>
      <c r="W17" s="70">
        <v>1</v>
      </c>
      <c r="X17" s="71">
        <v>7</v>
      </c>
      <c r="Y17" s="39">
        <v>10</v>
      </c>
      <c r="Z17" s="39"/>
      <c r="AA17" s="39"/>
      <c r="AB17" s="68"/>
      <c r="AC17" s="39"/>
      <c r="AD17" s="7"/>
      <c r="AE17" s="39">
        <v>40</v>
      </c>
      <c r="AF17" s="39">
        <v>0.2</v>
      </c>
      <c r="AG17" s="39">
        <v>0.5</v>
      </c>
      <c r="AH17" s="39">
        <v>1</v>
      </c>
      <c r="AI17" s="93" t="s">
        <v>288</v>
      </c>
      <c r="AJ17" s="113" t="s">
        <v>213</v>
      </c>
      <c r="AK17" s="72" t="s">
        <v>375</v>
      </c>
      <c r="AL17" s="66"/>
    </row>
    <row r="18" spans="1:36" ht="27" customHeight="1">
      <c r="A18" t="s">
        <v>192</v>
      </c>
      <c r="B18" s="2" t="s">
        <v>214</v>
      </c>
      <c r="C18" s="2">
        <v>1</v>
      </c>
      <c r="D18" s="41" t="s">
        <v>126</v>
      </c>
      <c r="E18" s="41">
        <v>0</v>
      </c>
      <c r="F18" s="42">
        <v>4</v>
      </c>
      <c r="G18" s="41" t="s">
        <v>120</v>
      </c>
      <c r="H18" s="54">
        <v>13.62</v>
      </c>
      <c r="I18" s="6">
        <v>10</v>
      </c>
      <c r="N18" s="49"/>
      <c r="O18" s="94"/>
      <c r="S18" s="60"/>
      <c r="T18" s="2">
        <v>50</v>
      </c>
      <c r="U18" s="2">
        <v>0.1</v>
      </c>
      <c r="W18" s="45">
        <v>1</v>
      </c>
      <c r="X18" s="60">
        <v>7</v>
      </c>
      <c r="AD18" s="6"/>
      <c r="AE18" s="2">
        <v>40</v>
      </c>
      <c r="AF18" s="2">
        <v>0.1</v>
      </c>
      <c r="AG18" s="2">
        <v>0.3</v>
      </c>
      <c r="AH18" s="2">
        <v>0.5</v>
      </c>
      <c r="AI18" s="116">
        <v>7</v>
      </c>
      <c r="AJ18" s="112" t="s">
        <v>213</v>
      </c>
    </row>
    <row r="19" spans="4:37" ht="12">
      <c r="D19" s="41" t="s">
        <v>215</v>
      </c>
      <c r="E19" s="41">
        <v>4</v>
      </c>
      <c r="F19" s="42">
        <v>11</v>
      </c>
      <c r="G19" s="41" t="s">
        <v>121</v>
      </c>
      <c r="H19" s="54">
        <f>H$18+E19/100</f>
        <v>13.659999999999998</v>
      </c>
      <c r="I19" s="6">
        <v>16</v>
      </c>
      <c r="N19" s="49"/>
      <c r="O19" s="94"/>
      <c r="T19" s="56"/>
      <c r="W19" s="45" t="s">
        <v>298</v>
      </c>
      <c r="Y19" s="56"/>
      <c r="AD19" s="6"/>
      <c r="AH19" s="2" t="s">
        <v>298</v>
      </c>
      <c r="AJ19" s="112"/>
      <c r="AK19" s="53" t="s">
        <v>236</v>
      </c>
    </row>
    <row r="20" spans="1:38" ht="23.25">
      <c r="A20" s="64"/>
      <c r="B20" s="39"/>
      <c r="C20" s="39"/>
      <c r="D20" s="65" t="s">
        <v>216</v>
      </c>
      <c r="E20" s="65">
        <v>11</v>
      </c>
      <c r="F20" s="66">
        <v>149</v>
      </c>
      <c r="G20" s="65" t="s">
        <v>217</v>
      </c>
      <c r="H20" s="92">
        <f>H$18+E20/100</f>
        <v>13.729999999999999</v>
      </c>
      <c r="I20" s="7">
        <v>10</v>
      </c>
      <c r="J20" s="39"/>
      <c r="K20" s="39"/>
      <c r="L20" s="39"/>
      <c r="M20" s="68"/>
      <c r="N20" s="69"/>
      <c r="O20" s="95"/>
      <c r="P20" s="39"/>
      <c r="Q20" s="39"/>
      <c r="R20" s="70"/>
      <c r="S20" s="71"/>
      <c r="T20" s="39">
        <v>50</v>
      </c>
      <c r="U20" s="39">
        <v>0.1</v>
      </c>
      <c r="V20" s="39"/>
      <c r="W20" s="70">
        <v>3</v>
      </c>
      <c r="X20" s="71">
        <v>7</v>
      </c>
      <c r="Y20" s="39">
        <v>5</v>
      </c>
      <c r="Z20" s="39"/>
      <c r="AA20" s="39"/>
      <c r="AB20" s="68"/>
      <c r="AC20" s="39"/>
      <c r="AD20" s="7"/>
      <c r="AE20" s="39">
        <v>45</v>
      </c>
      <c r="AF20" s="39"/>
      <c r="AG20" s="39"/>
      <c r="AH20" s="39"/>
      <c r="AI20" s="93"/>
      <c r="AJ20" s="113" t="s">
        <v>213</v>
      </c>
      <c r="AK20" s="72" t="s">
        <v>218</v>
      </c>
      <c r="AL20" s="66"/>
    </row>
    <row r="21" spans="1:36" ht="12">
      <c r="A21" t="s">
        <v>192</v>
      </c>
      <c r="B21" s="2" t="s">
        <v>214</v>
      </c>
      <c r="C21" s="2">
        <v>2</v>
      </c>
      <c r="D21" s="41" t="s">
        <v>0</v>
      </c>
      <c r="E21" s="41">
        <v>0</v>
      </c>
      <c r="F21" s="42">
        <v>95</v>
      </c>
      <c r="G21" s="41" t="s">
        <v>2</v>
      </c>
      <c r="H21" s="54">
        <f>H18+F20/100</f>
        <v>15.11</v>
      </c>
      <c r="I21" s="6">
        <v>10</v>
      </c>
      <c r="N21" s="47"/>
      <c r="O21" s="97"/>
      <c r="S21" s="60"/>
      <c r="T21" s="2">
        <v>40</v>
      </c>
      <c r="U21" s="2">
        <v>0.1</v>
      </c>
      <c r="W21" s="45">
        <v>0.3</v>
      </c>
      <c r="X21" s="60">
        <v>7</v>
      </c>
      <c r="Y21" s="2">
        <v>5</v>
      </c>
      <c r="AD21" s="6"/>
      <c r="AE21" s="2">
        <v>55</v>
      </c>
      <c r="AF21" s="2">
        <v>0.1</v>
      </c>
      <c r="AG21" s="2">
        <v>0.3</v>
      </c>
      <c r="AH21" s="2">
        <v>0.5</v>
      </c>
      <c r="AI21" s="116">
        <v>7</v>
      </c>
      <c r="AJ21" s="112" t="s">
        <v>213</v>
      </c>
    </row>
    <row r="22" spans="1:38" ht="57">
      <c r="A22" s="64"/>
      <c r="B22" s="39"/>
      <c r="C22" s="39"/>
      <c r="D22" s="65" t="s">
        <v>1</v>
      </c>
      <c r="E22" s="65">
        <v>95</v>
      </c>
      <c r="F22" s="66">
        <v>143</v>
      </c>
      <c r="G22" s="65" t="s">
        <v>3</v>
      </c>
      <c r="H22" s="67">
        <f>H21+E22/100</f>
        <v>16.06</v>
      </c>
      <c r="I22" s="7">
        <v>16</v>
      </c>
      <c r="J22" s="39"/>
      <c r="K22" s="39"/>
      <c r="L22" s="39"/>
      <c r="M22" s="68"/>
      <c r="N22" s="39"/>
      <c r="O22" s="98"/>
      <c r="P22" s="39"/>
      <c r="Q22" s="39"/>
      <c r="R22" s="70"/>
      <c r="S22" s="65"/>
      <c r="T22" s="85"/>
      <c r="U22" s="39"/>
      <c r="V22" s="39"/>
      <c r="W22" s="70" t="s">
        <v>298</v>
      </c>
      <c r="X22" s="65"/>
      <c r="Y22" s="85"/>
      <c r="Z22" s="39"/>
      <c r="AA22" s="39"/>
      <c r="AB22" s="68"/>
      <c r="AC22" s="39"/>
      <c r="AD22" s="7"/>
      <c r="AE22" s="39"/>
      <c r="AF22" s="39"/>
      <c r="AG22" s="39"/>
      <c r="AH22" s="39" t="s">
        <v>298</v>
      </c>
      <c r="AI22" s="93"/>
      <c r="AJ22" s="113"/>
      <c r="AK22" s="126" t="s">
        <v>165</v>
      </c>
      <c r="AL22" s="66"/>
    </row>
    <row r="23" spans="1:37" ht="34.5">
      <c r="A23" t="s">
        <v>192</v>
      </c>
      <c r="B23" s="2" t="s">
        <v>214</v>
      </c>
      <c r="C23" s="2">
        <v>3</v>
      </c>
      <c r="D23" s="41" t="s">
        <v>204</v>
      </c>
      <c r="E23" s="41">
        <v>0</v>
      </c>
      <c r="F23" s="42">
        <v>20</v>
      </c>
      <c r="G23" s="41" t="s">
        <v>8</v>
      </c>
      <c r="H23" s="54">
        <f>H21+F22/100</f>
        <v>16.54</v>
      </c>
      <c r="I23" s="6">
        <v>16</v>
      </c>
      <c r="O23" s="97"/>
      <c r="T23" s="56"/>
      <c r="W23" s="45" t="s">
        <v>298</v>
      </c>
      <c r="Y23" s="56"/>
      <c r="AD23" s="6"/>
      <c r="AH23" s="2" t="s">
        <v>298</v>
      </c>
      <c r="AJ23" s="112"/>
      <c r="AK23" s="53" t="s">
        <v>367</v>
      </c>
    </row>
    <row r="24" spans="4:37" ht="23.25">
      <c r="D24" s="41" t="s">
        <v>4</v>
      </c>
      <c r="E24" s="41">
        <v>20</v>
      </c>
      <c r="F24" s="42">
        <v>24</v>
      </c>
      <c r="G24" s="41" t="s">
        <v>128</v>
      </c>
      <c r="H24" s="54">
        <f>H$23+E24/100</f>
        <v>16.74</v>
      </c>
      <c r="I24" s="6">
        <v>10</v>
      </c>
      <c r="O24" s="97"/>
      <c r="T24" s="56">
        <v>40</v>
      </c>
      <c r="U24" s="2">
        <v>0.1</v>
      </c>
      <c r="W24" s="45">
        <v>0.3</v>
      </c>
      <c r="Y24" s="56">
        <v>5</v>
      </c>
      <c r="AD24" s="6"/>
      <c r="AE24" s="2">
        <v>55</v>
      </c>
      <c r="AF24" s="2">
        <v>0.1</v>
      </c>
      <c r="AG24" s="2">
        <v>0.3</v>
      </c>
      <c r="AH24" s="2">
        <v>0.5</v>
      </c>
      <c r="AI24" s="116">
        <v>7</v>
      </c>
      <c r="AJ24" s="112" t="s">
        <v>213</v>
      </c>
      <c r="AK24" s="53" t="s">
        <v>368</v>
      </c>
    </row>
    <row r="25" spans="4:36" ht="21.75" customHeight="1">
      <c r="D25" s="41" t="s">
        <v>5</v>
      </c>
      <c r="E25" s="41">
        <v>24</v>
      </c>
      <c r="F25" s="42">
        <v>28</v>
      </c>
      <c r="G25" s="41" t="s">
        <v>122</v>
      </c>
      <c r="H25" s="54">
        <f>H$23+E25/100</f>
        <v>16.779999999999998</v>
      </c>
      <c r="I25" s="6">
        <v>10</v>
      </c>
      <c r="O25" s="97"/>
      <c r="T25" s="56">
        <v>35</v>
      </c>
      <c r="U25" s="2">
        <v>0.1</v>
      </c>
      <c r="W25" s="45">
        <v>0.4</v>
      </c>
      <c r="X25" s="41">
        <v>7</v>
      </c>
      <c r="Y25" s="56">
        <v>5</v>
      </c>
      <c r="AD25" s="6"/>
      <c r="AE25" s="2">
        <v>60</v>
      </c>
      <c r="AF25" s="2">
        <v>0.1</v>
      </c>
      <c r="AG25" s="2">
        <v>0.2</v>
      </c>
      <c r="AH25" s="2">
        <v>0.4</v>
      </c>
      <c r="AI25" s="116">
        <v>7</v>
      </c>
      <c r="AJ25" s="112">
        <v>3</v>
      </c>
    </row>
    <row r="26" spans="4:36" ht="21.75" customHeight="1">
      <c r="D26" s="41" t="s">
        <v>6</v>
      </c>
      <c r="E26" s="41">
        <v>28</v>
      </c>
      <c r="F26" s="42">
        <v>29</v>
      </c>
      <c r="G26" s="41" t="s">
        <v>122</v>
      </c>
      <c r="H26" s="54">
        <f>H$23+E26/100</f>
        <v>16.82</v>
      </c>
      <c r="I26" s="6">
        <v>16</v>
      </c>
      <c r="O26" s="97"/>
      <c r="T26" s="56"/>
      <c r="W26" s="45" t="s">
        <v>298</v>
      </c>
      <c r="Y26" s="56"/>
      <c r="AD26" s="6"/>
      <c r="AH26" s="2" t="s">
        <v>298</v>
      </c>
      <c r="AJ26" s="112"/>
    </row>
    <row r="27" spans="1:38" ht="21.75" customHeight="1">
      <c r="A27" s="64"/>
      <c r="B27" s="39"/>
      <c r="C27" s="39"/>
      <c r="D27" s="65" t="s">
        <v>7</v>
      </c>
      <c r="E27" s="65">
        <v>29</v>
      </c>
      <c r="F27" s="66">
        <v>52</v>
      </c>
      <c r="G27" s="65" t="s">
        <v>9</v>
      </c>
      <c r="H27" s="54">
        <f>H$23+E27/100</f>
        <v>16.83</v>
      </c>
      <c r="I27" s="7">
        <v>10</v>
      </c>
      <c r="J27" s="39"/>
      <c r="K27" s="39"/>
      <c r="L27" s="39"/>
      <c r="M27" s="68"/>
      <c r="N27" s="39"/>
      <c r="O27" s="98"/>
      <c r="P27" s="39"/>
      <c r="Q27" s="39"/>
      <c r="R27" s="70"/>
      <c r="S27" s="65"/>
      <c r="T27" s="85">
        <v>35</v>
      </c>
      <c r="U27" s="39">
        <v>0.3</v>
      </c>
      <c r="V27" s="39"/>
      <c r="W27" s="70">
        <v>1</v>
      </c>
      <c r="X27" s="65" t="s">
        <v>288</v>
      </c>
      <c r="Y27" s="85">
        <v>5</v>
      </c>
      <c r="Z27" s="39"/>
      <c r="AA27" s="39"/>
      <c r="AB27" s="68"/>
      <c r="AC27" s="39"/>
      <c r="AD27" s="7"/>
      <c r="AE27" s="39">
        <v>60</v>
      </c>
      <c r="AF27" s="39">
        <v>0.1</v>
      </c>
      <c r="AG27" s="39">
        <v>0.3</v>
      </c>
      <c r="AH27" s="39">
        <v>0.5</v>
      </c>
      <c r="AI27" s="93">
        <v>7</v>
      </c>
      <c r="AJ27" s="113" t="s">
        <v>213</v>
      </c>
      <c r="AK27" s="72"/>
      <c r="AL27" s="66"/>
    </row>
    <row r="28" spans="1:38" ht="34.5">
      <c r="A28" s="73" t="s">
        <v>192</v>
      </c>
      <c r="B28" s="74" t="s">
        <v>10</v>
      </c>
      <c r="C28" s="74">
        <v>1</v>
      </c>
      <c r="D28" s="75" t="s">
        <v>11</v>
      </c>
      <c r="E28" s="75">
        <v>0</v>
      </c>
      <c r="F28" s="86">
        <v>14.5</v>
      </c>
      <c r="G28" s="75" t="s">
        <v>8</v>
      </c>
      <c r="H28" s="77">
        <v>22</v>
      </c>
      <c r="I28" s="78">
        <v>10</v>
      </c>
      <c r="J28" s="74"/>
      <c r="K28" s="74"/>
      <c r="L28" s="74"/>
      <c r="M28" s="83"/>
      <c r="N28" s="74"/>
      <c r="O28" s="99"/>
      <c r="P28" s="74"/>
      <c r="Q28" s="74"/>
      <c r="R28" s="79"/>
      <c r="S28" s="75"/>
      <c r="T28" s="87"/>
      <c r="U28" s="74"/>
      <c r="V28" s="74"/>
      <c r="W28" s="79"/>
      <c r="X28" s="75"/>
      <c r="Y28" s="87"/>
      <c r="Z28" s="74"/>
      <c r="AA28" s="74"/>
      <c r="AB28" s="83"/>
      <c r="AC28" s="74"/>
      <c r="AD28" s="78"/>
      <c r="AE28" s="74"/>
      <c r="AF28" s="74"/>
      <c r="AG28" s="74"/>
      <c r="AH28" s="74"/>
      <c r="AI28" s="119"/>
      <c r="AJ28" s="114">
        <v>4</v>
      </c>
      <c r="AK28" s="84" t="s">
        <v>369</v>
      </c>
      <c r="AL28" s="76"/>
    </row>
    <row r="29" spans="1:37" ht="12">
      <c r="A29" t="s">
        <v>192</v>
      </c>
      <c r="B29" s="2" t="s">
        <v>13</v>
      </c>
      <c r="C29" s="2">
        <v>1</v>
      </c>
      <c r="D29" s="41" t="s">
        <v>130</v>
      </c>
      <c r="E29" s="41">
        <v>0</v>
      </c>
      <c r="F29" s="55">
        <v>3</v>
      </c>
      <c r="G29" s="41" t="s">
        <v>120</v>
      </c>
      <c r="H29" s="54">
        <v>27</v>
      </c>
      <c r="I29" s="56">
        <v>10</v>
      </c>
      <c r="J29" s="56"/>
      <c r="K29" s="47"/>
      <c r="L29" s="47"/>
      <c r="M29" s="62"/>
      <c r="N29" s="49"/>
      <c r="O29" s="100"/>
      <c r="T29" s="56">
        <v>35</v>
      </c>
      <c r="U29" s="2">
        <v>0.1</v>
      </c>
      <c r="W29" s="45">
        <v>0.2</v>
      </c>
      <c r="X29" s="41">
        <v>7</v>
      </c>
      <c r="Y29" s="56">
        <v>15</v>
      </c>
      <c r="AD29" s="6"/>
      <c r="AE29" s="2">
        <v>50</v>
      </c>
      <c r="AF29" s="2">
        <v>0.05</v>
      </c>
      <c r="AG29" s="2">
        <v>0.1</v>
      </c>
      <c r="AH29" s="2">
        <v>0.7</v>
      </c>
      <c r="AI29" s="116">
        <v>7</v>
      </c>
      <c r="AJ29" s="112">
        <v>4</v>
      </c>
      <c r="AK29" s="53" t="s">
        <v>376</v>
      </c>
    </row>
    <row r="30" spans="4:37" ht="21.75" customHeight="1">
      <c r="D30" s="41" t="s">
        <v>343</v>
      </c>
      <c r="E30" s="41">
        <v>3</v>
      </c>
      <c r="F30" s="55">
        <v>39</v>
      </c>
      <c r="G30" s="41" t="s">
        <v>349</v>
      </c>
      <c r="H30" s="54">
        <f>H$29+E30/100</f>
        <v>27.03</v>
      </c>
      <c r="I30" s="56">
        <v>10</v>
      </c>
      <c r="J30" s="56"/>
      <c r="K30" s="47"/>
      <c r="L30" s="47"/>
      <c r="M30" s="62"/>
      <c r="N30" s="49"/>
      <c r="O30" s="100"/>
      <c r="T30" s="56">
        <v>30</v>
      </c>
      <c r="U30" s="2">
        <v>0.1</v>
      </c>
      <c r="W30" s="45">
        <v>0.7</v>
      </c>
      <c r="X30" s="41">
        <v>7</v>
      </c>
      <c r="Y30" s="56">
        <v>15</v>
      </c>
      <c r="AD30" s="6"/>
      <c r="AE30" s="2">
        <v>55</v>
      </c>
      <c r="AJ30" s="112">
        <v>4</v>
      </c>
      <c r="AK30" s="53" t="s">
        <v>86</v>
      </c>
    </row>
    <row r="31" spans="4:37" ht="23.25">
      <c r="D31" s="41" t="s">
        <v>344</v>
      </c>
      <c r="E31" s="41">
        <v>39</v>
      </c>
      <c r="F31" s="55">
        <v>46.5</v>
      </c>
      <c r="G31" s="41" t="s">
        <v>350</v>
      </c>
      <c r="H31" s="54">
        <f>H$29+E31/100</f>
        <v>27.39</v>
      </c>
      <c r="I31" s="56">
        <v>10</v>
      </c>
      <c r="J31" s="56"/>
      <c r="K31" s="47"/>
      <c r="L31" s="47"/>
      <c r="M31" s="61"/>
      <c r="N31" s="49"/>
      <c r="O31" s="100"/>
      <c r="T31" s="56"/>
      <c r="U31" s="47"/>
      <c r="V31" s="47"/>
      <c r="W31" s="61"/>
      <c r="X31" s="60"/>
      <c r="Y31" s="47"/>
      <c r="AD31" s="6"/>
      <c r="AJ31" s="112">
        <v>5</v>
      </c>
      <c r="AK31" s="53" t="s">
        <v>87</v>
      </c>
    </row>
    <row r="32" spans="4:37" ht="21.75" customHeight="1">
      <c r="D32" s="41" t="s">
        <v>345</v>
      </c>
      <c r="E32" s="41">
        <v>46.5</v>
      </c>
      <c r="F32" s="42">
        <v>51</v>
      </c>
      <c r="G32" s="41" t="s">
        <v>125</v>
      </c>
      <c r="H32" s="54">
        <f>H$29+E32/100</f>
        <v>27.465</v>
      </c>
      <c r="I32" s="56">
        <v>10</v>
      </c>
      <c r="J32" s="56"/>
      <c r="K32" s="47"/>
      <c r="L32" s="47"/>
      <c r="M32" s="62"/>
      <c r="N32" s="49"/>
      <c r="O32" s="100"/>
      <c r="T32" s="56">
        <v>30</v>
      </c>
      <c r="U32" s="47">
        <v>0.1</v>
      </c>
      <c r="V32" s="47"/>
      <c r="W32" s="61">
        <v>0.7</v>
      </c>
      <c r="X32" s="60">
        <v>7</v>
      </c>
      <c r="Y32" s="47">
        <v>5</v>
      </c>
      <c r="AD32" s="6"/>
      <c r="AE32" s="2">
        <v>45</v>
      </c>
      <c r="AJ32" s="112">
        <v>5</v>
      </c>
      <c r="AK32" s="53" t="s">
        <v>88</v>
      </c>
    </row>
    <row r="33" spans="1:38" ht="23.25">
      <c r="A33" s="64"/>
      <c r="B33" s="39"/>
      <c r="C33" s="39"/>
      <c r="D33" s="65" t="s">
        <v>346</v>
      </c>
      <c r="E33" s="65" t="s">
        <v>347</v>
      </c>
      <c r="F33" s="65" t="s">
        <v>348</v>
      </c>
      <c r="G33" s="65" t="s">
        <v>131</v>
      </c>
      <c r="H33" s="92">
        <f>H$29+E33/100</f>
        <v>27.51</v>
      </c>
      <c r="I33" s="85">
        <v>2</v>
      </c>
      <c r="J33" s="85"/>
      <c r="K33" s="39"/>
      <c r="L33" s="39"/>
      <c r="M33" s="68"/>
      <c r="N33" s="69"/>
      <c r="O33" s="95"/>
      <c r="P33" s="39"/>
      <c r="Q33" s="39"/>
      <c r="R33" s="70"/>
      <c r="S33" s="65"/>
      <c r="T33" s="85"/>
      <c r="U33" s="39"/>
      <c r="V33" s="39"/>
      <c r="W33" s="70"/>
      <c r="X33" s="71"/>
      <c r="Y33" s="39"/>
      <c r="Z33" s="39"/>
      <c r="AA33" s="39"/>
      <c r="AB33" s="68"/>
      <c r="AC33" s="39"/>
      <c r="AD33" s="7"/>
      <c r="AE33" s="39"/>
      <c r="AF33" s="39"/>
      <c r="AG33" s="39"/>
      <c r="AH33" s="39"/>
      <c r="AI33" s="93"/>
      <c r="AJ33" s="113"/>
      <c r="AK33" s="72" t="s">
        <v>166</v>
      </c>
      <c r="AL33" s="66"/>
    </row>
    <row r="34" spans="1:37" ht="23.25">
      <c r="A34" t="s">
        <v>192</v>
      </c>
      <c r="B34" s="2" t="s">
        <v>352</v>
      </c>
      <c r="C34" s="2">
        <v>1</v>
      </c>
      <c r="D34" s="41" t="s">
        <v>353</v>
      </c>
      <c r="E34" s="41" t="s">
        <v>120</v>
      </c>
      <c r="F34" s="41" t="s">
        <v>299</v>
      </c>
      <c r="G34" s="41" t="s">
        <v>360</v>
      </c>
      <c r="H34" s="54">
        <v>31.5</v>
      </c>
      <c r="I34" s="127" t="s">
        <v>76</v>
      </c>
      <c r="J34" s="56"/>
      <c r="K34" s="47"/>
      <c r="L34" s="47"/>
      <c r="M34" s="62"/>
      <c r="N34" s="49"/>
      <c r="O34" s="100"/>
      <c r="T34" s="56">
        <v>40</v>
      </c>
      <c r="U34" s="47">
        <v>0.2</v>
      </c>
      <c r="V34" s="47"/>
      <c r="W34" s="61">
        <v>0.6</v>
      </c>
      <c r="X34" s="60">
        <v>7</v>
      </c>
      <c r="Y34" s="47">
        <v>15</v>
      </c>
      <c r="AD34" s="6"/>
      <c r="AE34" s="2">
        <v>45</v>
      </c>
      <c r="AF34" s="2">
        <v>0.1</v>
      </c>
      <c r="AH34" s="2">
        <v>0.5</v>
      </c>
      <c r="AI34" s="116">
        <v>7</v>
      </c>
      <c r="AJ34" s="112">
        <v>4</v>
      </c>
      <c r="AK34" s="53" t="s">
        <v>167</v>
      </c>
    </row>
    <row r="35" spans="4:37" ht="45.75">
      <c r="D35" s="41" t="s">
        <v>73</v>
      </c>
      <c r="E35" s="41" t="s">
        <v>299</v>
      </c>
      <c r="F35" s="41" t="s">
        <v>300</v>
      </c>
      <c r="G35" s="41" t="s">
        <v>74</v>
      </c>
      <c r="H35" s="54">
        <f>H$34+E35/100</f>
        <v>31.85</v>
      </c>
      <c r="I35" s="56">
        <v>10</v>
      </c>
      <c r="J35" s="56"/>
      <c r="K35" s="47"/>
      <c r="L35" s="47"/>
      <c r="M35" s="62"/>
      <c r="N35" s="49"/>
      <c r="O35" s="100"/>
      <c r="T35" s="56">
        <v>40</v>
      </c>
      <c r="U35" s="47">
        <v>0.2</v>
      </c>
      <c r="V35" s="47"/>
      <c r="W35" s="61">
        <v>1</v>
      </c>
      <c r="X35" s="60">
        <v>7</v>
      </c>
      <c r="Y35" s="47">
        <v>10</v>
      </c>
      <c r="AD35" s="6"/>
      <c r="AE35" s="2">
        <v>50</v>
      </c>
      <c r="AF35" s="2">
        <v>0.2</v>
      </c>
      <c r="AH35" s="2">
        <v>0.9</v>
      </c>
      <c r="AI35" s="116">
        <v>7</v>
      </c>
      <c r="AJ35" s="112">
        <v>14</v>
      </c>
      <c r="AK35" s="53" t="s">
        <v>263</v>
      </c>
    </row>
    <row r="36" spans="1:38" ht="21" customHeight="1">
      <c r="A36" s="64"/>
      <c r="B36" s="39"/>
      <c r="C36" s="39"/>
      <c r="D36" s="65" t="s">
        <v>75</v>
      </c>
      <c r="E36" s="65" t="s">
        <v>300</v>
      </c>
      <c r="F36" s="65" t="s">
        <v>229</v>
      </c>
      <c r="G36" s="65" t="s">
        <v>359</v>
      </c>
      <c r="H36" s="92">
        <f>H$34+E36/100</f>
        <v>32.34</v>
      </c>
      <c r="I36" s="85">
        <v>16</v>
      </c>
      <c r="J36" s="85"/>
      <c r="K36" s="39"/>
      <c r="L36" s="39"/>
      <c r="M36" s="68"/>
      <c r="N36" s="69"/>
      <c r="O36" s="95"/>
      <c r="P36" s="39"/>
      <c r="Q36" s="39"/>
      <c r="R36" s="70"/>
      <c r="S36" s="65"/>
      <c r="T36" s="85">
        <v>40</v>
      </c>
      <c r="U36" s="39"/>
      <c r="V36" s="39"/>
      <c r="W36" s="70"/>
      <c r="X36" s="71">
        <v>7</v>
      </c>
      <c r="Y36" s="39">
        <v>10</v>
      </c>
      <c r="Z36" s="39"/>
      <c r="AA36" s="39"/>
      <c r="AB36" s="68"/>
      <c r="AC36" s="39"/>
      <c r="AD36" s="7"/>
      <c r="AE36" s="39">
        <v>50</v>
      </c>
      <c r="AF36" s="39"/>
      <c r="AG36" s="39">
        <v>0.1</v>
      </c>
      <c r="AH36" s="39"/>
      <c r="AI36" s="93">
        <v>7</v>
      </c>
      <c r="AJ36" s="113">
        <v>12</v>
      </c>
      <c r="AK36" s="72" t="s">
        <v>258</v>
      </c>
      <c r="AL36" s="66"/>
    </row>
    <row r="37" spans="1:37" ht="21" customHeight="1">
      <c r="A37" t="s">
        <v>192</v>
      </c>
      <c r="B37" s="2" t="s">
        <v>352</v>
      </c>
      <c r="C37" s="2">
        <v>2</v>
      </c>
      <c r="D37" s="41" t="s">
        <v>354</v>
      </c>
      <c r="E37" s="41" t="s">
        <v>301</v>
      </c>
      <c r="F37" s="41" t="s">
        <v>302</v>
      </c>
      <c r="G37" s="41" t="s">
        <v>360</v>
      </c>
      <c r="H37" s="54">
        <v>32.9</v>
      </c>
      <c r="I37" s="56">
        <v>16</v>
      </c>
      <c r="J37" s="56"/>
      <c r="K37" s="47"/>
      <c r="L37" s="47"/>
      <c r="M37" s="62"/>
      <c r="N37" s="49"/>
      <c r="O37" s="100"/>
      <c r="R37" s="2"/>
      <c r="T37" s="56">
        <v>40</v>
      </c>
      <c r="U37" s="47"/>
      <c r="V37" s="47"/>
      <c r="W37" s="61" t="s">
        <v>289</v>
      </c>
      <c r="X37" s="60">
        <v>7</v>
      </c>
      <c r="Y37" s="47">
        <v>5</v>
      </c>
      <c r="AD37" s="6"/>
      <c r="AE37" s="2">
        <v>55</v>
      </c>
      <c r="AH37" s="2" t="s">
        <v>287</v>
      </c>
      <c r="AI37" s="116">
        <v>7</v>
      </c>
      <c r="AJ37" s="112">
        <v>12</v>
      </c>
      <c r="AK37" s="162" t="s">
        <v>262</v>
      </c>
    </row>
    <row r="38" spans="4:37" ht="23.25">
      <c r="D38" s="41" t="s">
        <v>355</v>
      </c>
      <c r="E38" s="41" t="s">
        <v>302</v>
      </c>
      <c r="F38" s="41" t="s">
        <v>228</v>
      </c>
      <c r="G38" s="41" t="s">
        <v>283</v>
      </c>
      <c r="H38" s="54">
        <f>H$37+E38/100</f>
        <v>33.26</v>
      </c>
      <c r="I38" s="56">
        <v>16</v>
      </c>
      <c r="J38" s="56"/>
      <c r="K38" s="47"/>
      <c r="L38" s="47"/>
      <c r="M38" s="62"/>
      <c r="N38" s="49"/>
      <c r="O38" s="100"/>
      <c r="T38" s="56">
        <v>35</v>
      </c>
      <c r="U38" s="47">
        <v>0.1</v>
      </c>
      <c r="V38" s="47"/>
      <c r="W38" s="61">
        <v>1</v>
      </c>
      <c r="X38" s="60">
        <v>7</v>
      </c>
      <c r="Y38" s="47">
        <v>10</v>
      </c>
      <c r="AD38" s="6"/>
      <c r="AE38" s="2">
        <v>55</v>
      </c>
      <c r="AF38" s="2">
        <v>0.1</v>
      </c>
      <c r="AG38" s="2">
        <v>0.1</v>
      </c>
      <c r="AH38" s="2">
        <v>0.7</v>
      </c>
      <c r="AI38" s="120" t="s">
        <v>288</v>
      </c>
      <c r="AJ38" s="112">
        <v>12</v>
      </c>
      <c r="AK38" s="162" t="s">
        <v>262</v>
      </c>
    </row>
    <row r="39" spans="4:37" s="64" customFormat="1" ht="33.75">
      <c r="D39" s="39" t="s">
        <v>356</v>
      </c>
      <c r="E39" s="65" t="s">
        <v>228</v>
      </c>
      <c r="F39" s="39">
        <v>150</v>
      </c>
      <c r="G39" s="65" t="s">
        <v>284</v>
      </c>
      <c r="H39" s="67">
        <f>H$37+E39/100</f>
        <v>33.629999999999995</v>
      </c>
      <c r="I39" s="85">
        <v>10</v>
      </c>
      <c r="J39" s="85"/>
      <c r="K39" s="39"/>
      <c r="L39" s="39"/>
      <c r="M39" s="39"/>
      <c r="N39" s="69"/>
      <c r="O39" s="95"/>
      <c r="P39" s="39"/>
      <c r="Q39" s="39"/>
      <c r="R39" s="39"/>
      <c r="S39" s="65"/>
      <c r="T39" s="85">
        <v>40</v>
      </c>
      <c r="U39" s="39">
        <v>0.4</v>
      </c>
      <c r="V39" s="39"/>
      <c r="W39" s="39">
        <v>2</v>
      </c>
      <c r="X39" s="71">
        <v>7</v>
      </c>
      <c r="Y39" s="39">
        <v>5</v>
      </c>
      <c r="Z39" s="39"/>
      <c r="AA39" s="39"/>
      <c r="AB39" s="39"/>
      <c r="AC39" s="39"/>
      <c r="AD39" s="7"/>
      <c r="AE39" s="39">
        <v>55</v>
      </c>
      <c r="AF39" s="39">
        <v>0.5</v>
      </c>
      <c r="AG39" s="39"/>
      <c r="AH39" s="39">
        <v>2.5</v>
      </c>
      <c r="AI39" s="91" t="s">
        <v>288</v>
      </c>
      <c r="AJ39" s="113">
        <v>12</v>
      </c>
      <c r="AK39" s="72" t="s">
        <v>377</v>
      </c>
    </row>
    <row r="40" spans="1:38" ht="22.5">
      <c r="A40" s="64" t="s">
        <v>192</v>
      </c>
      <c r="B40" s="64" t="s">
        <v>352</v>
      </c>
      <c r="C40" s="64">
        <v>3</v>
      </c>
      <c r="D40" s="39" t="s">
        <v>357</v>
      </c>
      <c r="E40" s="65" t="s">
        <v>301</v>
      </c>
      <c r="F40" s="39">
        <v>48</v>
      </c>
      <c r="G40" s="65" t="s">
        <v>127</v>
      </c>
      <c r="H40" s="92">
        <f>H$37+E40/100</f>
        <v>32.9</v>
      </c>
      <c r="I40" s="85">
        <v>10</v>
      </c>
      <c r="J40" s="85"/>
      <c r="K40" s="39"/>
      <c r="L40" s="39"/>
      <c r="M40" s="39"/>
      <c r="N40" s="69"/>
      <c r="O40" s="95"/>
      <c r="P40" s="39"/>
      <c r="Q40" s="39"/>
      <c r="R40" s="39"/>
      <c r="S40" s="65"/>
      <c r="T40" s="85">
        <v>40</v>
      </c>
      <c r="U40" s="39">
        <v>0.4</v>
      </c>
      <c r="V40" s="39"/>
      <c r="W40" s="39">
        <v>2</v>
      </c>
      <c r="X40" s="71">
        <v>7</v>
      </c>
      <c r="Y40" s="39">
        <v>5</v>
      </c>
      <c r="Z40" s="39"/>
      <c r="AA40" s="39"/>
      <c r="AB40" s="39"/>
      <c r="AC40" s="39"/>
      <c r="AD40" s="7"/>
      <c r="AE40" s="39">
        <v>55</v>
      </c>
      <c r="AF40" s="39">
        <v>0.5</v>
      </c>
      <c r="AG40" s="39"/>
      <c r="AH40" s="39">
        <v>1.5</v>
      </c>
      <c r="AI40" s="91" t="s">
        <v>288</v>
      </c>
      <c r="AJ40" s="115" t="s">
        <v>317</v>
      </c>
      <c r="AK40" s="72" t="s">
        <v>378</v>
      </c>
      <c r="AL40" s="64"/>
    </row>
    <row r="41" spans="1:38" ht="11.25">
      <c r="A41" t="s">
        <v>192</v>
      </c>
      <c r="B41" t="s">
        <v>290</v>
      </c>
      <c r="C41">
        <v>1</v>
      </c>
      <c r="D41" s="2" t="s">
        <v>319</v>
      </c>
      <c r="E41" s="41" t="s">
        <v>301</v>
      </c>
      <c r="F41" s="2">
        <v>19</v>
      </c>
      <c r="G41" s="41" t="s">
        <v>205</v>
      </c>
      <c r="H41" s="54">
        <v>36.5</v>
      </c>
      <c r="I41" s="56">
        <v>10</v>
      </c>
      <c r="J41" s="56"/>
      <c r="K41" s="47"/>
      <c r="L41" s="47"/>
      <c r="M41" s="47"/>
      <c r="N41" s="49"/>
      <c r="O41" s="94"/>
      <c r="R41" s="2"/>
      <c r="T41" s="56">
        <v>40</v>
      </c>
      <c r="U41" s="47">
        <v>0.2</v>
      </c>
      <c r="V41" s="47"/>
      <c r="W41" s="47">
        <v>1.2</v>
      </c>
      <c r="X41" s="60"/>
      <c r="Y41" s="2">
        <v>10</v>
      </c>
      <c r="AB41" s="2"/>
      <c r="AD41" s="6"/>
      <c r="AE41" s="2">
        <v>50</v>
      </c>
      <c r="AF41" s="2">
        <v>0.1</v>
      </c>
      <c r="AH41" s="2">
        <v>0.7</v>
      </c>
      <c r="AI41" s="63" t="s">
        <v>288</v>
      </c>
      <c r="AJ41" s="112">
        <v>12</v>
      </c>
      <c r="AL41"/>
    </row>
    <row r="42" spans="2:38" ht="33.75">
      <c r="B42"/>
      <c r="C42"/>
      <c r="D42" s="2" t="s">
        <v>320</v>
      </c>
      <c r="E42" s="41" t="s">
        <v>327</v>
      </c>
      <c r="F42" s="2">
        <v>31.5</v>
      </c>
      <c r="G42" s="41" t="s">
        <v>251</v>
      </c>
      <c r="H42" s="54">
        <f aca="true" t="shared" si="0" ref="H42:H48">H$41+E42/100</f>
        <v>36.69</v>
      </c>
      <c r="I42" s="56">
        <v>10</v>
      </c>
      <c r="J42" s="56"/>
      <c r="K42" s="47"/>
      <c r="L42" s="47"/>
      <c r="M42" s="47"/>
      <c r="N42" s="49"/>
      <c r="O42" s="94"/>
      <c r="R42" s="2"/>
      <c r="T42" s="56">
        <v>40</v>
      </c>
      <c r="U42" s="47"/>
      <c r="V42" s="47"/>
      <c r="W42" s="47">
        <v>0.3</v>
      </c>
      <c r="X42" s="60">
        <v>7</v>
      </c>
      <c r="Y42" s="2">
        <v>10</v>
      </c>
      <c r="AB42" s="2"/>
      <c r="AD42" s="6"/>
      <c r="AE42" s="2">
        <v>50</v>
      </c>
      <c r="AG42" s="2" t="s">
        <v>298</v>
      </c>
      <c r="AI42" s="41">
        <v>5</v>
      </c>
      <c r="AJ42" s="112">
        <v>5</v>
      </c>
      <c r="AK42" s="53" t="s">
        <v>379</v>
      </c>
      <c r="AL42"/>
    </row>
    <row r="43" spans="2:38" ht="11.25">
      <c r="B43"/>
      <c r="C43"/>
      <c r="D43" s="2" t="s">
        <v>321</v>
      </c>
      <c r="E43" s="41" t="s">
        <v>328</v>
      </c>
      <c r="F43" s="2">
        <v>39</v>
      </c>
      <c r="G43" s="41" t="s">
        <v>252</v>
      </c>
      <c r="H43" s="54">
        <f t="shared" si="0"/>
        <v>36.815</v>
      </c>
      <c r="I43" s="56">
        <v>10</v>
      </c>
      <c r="J43" s="56"/>
      <c r="K43" s="47"/>
      <c r="L43" s="47"/>
      <c r="M43" s="47"/>
      <c r="N43" s="49"/>
      <c r="O43" s="94"/>
      <c r="R43" s="2"/>
      <c r="T43" s="56">
        <v>40</v>
      </c>
      <c r="U43" s="47">
        <v>0.1</v>
      </c>
      <c r="V43" s="47"/>
      <c r="W43" s="47">
        <v>1.5</v>
      </c>
      <c r="X43" s="60">
        <v>7</v>
      </c>
      <c r="Y43" s="2">
        <v>5</v>
      </c>
      <c r="AB43" s="2"/>
      <c r="AD43" s="6"/>
      <c r="AE43" s="2">
        <v>55</v>
      </c>
      <c r="AF43" s="2">
        <v>0.2</v>
      </c>
      <c r="AH43" s="2">
        <v>1</v>
      </c>
      <c r="AI43" s="41">
        <v>7</v>
      </c>
      <c r="AJ43" s="112">
        <v>12</v>
      </c>
      <c r="AK43" s="53" t="s">
        <v>257</v>
      </c>
      <c r="AL43"/>
    </row>
    <row r="44" spans="2:38" ht="11.25">
      <c r="B44"/>
      <c r="C44"/>
      <c r="D44" s="2" t="s">
        <v>322</v>
      </c>
      <c r="E44" s="41" t="s">
        <v>329</v>
      </c>
      <c r="F44" s="2">
        <v>65</v>
      </c>
      <c r="G44" s="41" t="s">
        <v>253</v>
      </c>
      <c r="H44" s="54">
        <f t="shared" si="0"/>
        <v>36.89</v>
      </c>
      <c r="I44" s="56">
        <v>10</v>
      </c>
      <c r="J44" s="56"/>
      <c r="K44" s="47"/>
      <c r="L44" s="47"/>
      <c r="M44" s="47"/>
      <c r="N44" s="49"/>
      <c r="O44" s="94"/>
      <c r="R44" s="2"/>
      <c r="T44" s="56">
        <v>40</v>
      </c>
      <c r="U44" s="47">
        <v>0.1</v>
      </c>
      <c r="V44" s="47"/>
      <c r="W44" s="47">
        <v>0.5</v>
      </c>
      <c r="X44" s="60">
        <v>7</v>
      </c>
      <c r="Y44" s="2">
        <v>5</v>
      </c>
      <c r="AB44" s="2"/>
      <c r="AD44" s="6"/>
      <c r="AE44" s="2">
        <v>55</v>
      </c>
      <c r="AF44" s="2">
        <v>0.1</v>
      </c>
      <c r="AH44" s="2">
        <v>0.5</v>
      </c>
      <c r="AI44" s="41">
        <v>7</v>
      </c>
      <c r="AJ44" s="112">
        <v>3</v>
      </c>
      <c r="AK44" s="53" t="s">
        <v>258</v>
      </c>
      <c r="AL44"/>
    </row>
    <row r="45" spans="2:38" ht="11.25">
      <c r="B45"/>
      <c r="C45"/>
      <c r="D45" s="2" t="s">
        <v>323</v>
      </c>
      <c r="E45" s="41" t="s">
        <v>330</v>
      </c>
      <c r="F45" s="2">
        <v>77</v>
      </c>
      <c r="G45" s="41" t="s">
        <v>254</v>
      </c>
      <c r="H45" s="54">
        <f t="shared" si="0"/>
        <v>37.17</v>
      </c>
      <c r="I45" s="56">
        <v>10</v>
      </c>
      <c r="J45" s="56"/>
      <c r="K45" s="47"/>
      <c r="L45" s="47"/>
      <c r="M45" s="47"/>
      <c r="N45" s="49"/>
      <c r="O45" s="94"/>
      <c r="R45" s="2"/>
      <c r="S45" s="63"/>
      <c r="T45" s="56">
        <v>40</v>
      </c>
      <c r="U45" s="47">
        <v>0.1</v>
      </c>
      <c r="V45" s="47"/>
      <c r="W45" s="47">
        <v>1</v>
      </c>
      <c r="X45" s="60">
        <v>7</v>
      </c>
      <c r="Y45" s="2">
        <v>10</v>
      </c>
      <c r="AB45" s="2"/>
      <c r="AD45" s="6"/>
      <c r="AE45" s="2">
        <v>50</v>
      </c>
      <c r="AF45" s="2">
        <v>0.2</v>
      </c>
      <c r="AH45" s="2">
        <v>1</v>
      </c>
      <c r="AI45" s="41">
        <v>7</v>
      </c>
      <c r="AJ45" s="112">
        <v>12</v>
      </c>
      <c r="AK45" s="53" t="s">
        <v>259</v>
      </c>
      <c r="AL45"/>
    </row>
    <row r="46" spans="2:38" ht="11.25">
      <c r="B46"/>
      <c r="C46"/>
      <c r="D46" s="2" t="s">
        <v>324</v>
      </c>
      <c r="E46" s="41" t="s">
        <v>331</v>
      </c>
      <c r="F46" s="2">
        <v>83.5</v>
      </c>
      <c r="G46" s="41" t="s">
        <v>285</v>
      </c>
      <c r="H46" s="54">
        <f t="shared" si="0"/>
        <v>37.27</v>
      </c>
      <c r="I46" s="56">
        <v>16</v>
      </c>
      <c r="J46" s="56"/>
      <c r="K46" s="47"/>
      <c r="L46" s="47"/>
      <c r="M46" s="47"/>
      <c r="N46" s="49"/>
      <c r="O46" s="94"/>
      <c r="R46" s="2"/>
      <c r="T46" s="56">
        <v>40</v>
      </c>
      <c r="U46" s="47"/>
      <c r="V46" s="47"/>
      <c r="W46" s="47">
        <v>0.5</v>
      </c>
      <c r="X46" s="60">
        <v>7</v>
      </c>
      <c r="Y46" s="2">
        <v>10</v>
      </c>
      <c r="AB46" s="2"/>
      <c r="AD46" s="6"/>
      <c r="AE46" s="2">
        <v>55</v>
      </c>
      <c r="AG46" s="2">
        <v>0.1</v>
      </c>
      <c r="AI46" s="41">
        <v>7</v>
      </c>
      <c r="AJ46" s="112">
        <v>5</v>
      </c>
      <c r="AK46" s="53" t="s">
        <v>260</v>
      </c>
      <c r="AL46"/>
    </row>
    <row r="47" spans="2:38" ht="22.5">
      <c r="B47"/>
      <c r="C47"/>
      <c r="D47" s="2" t="s">
        <v>325</v>
      </c>
      <c r="E47" s="41" t="s">
        <v>249</v>
      </c>
      <c r="F47" s="2">
        <v>112</v>
      </c>
      <c r="G47" s="41" t="s">
        <v>255</v>
      </c>
      <c r="H47" s="54">
        <f t="shared" si="0"/>
        <v>37.33</v>
      </c>
      <c r="I47" s="56">
        <v>16</v>
      </c>
      <c r="J47" s="56"/>
      <c r="K47" s="47"/>
      <c r="L47" s="47"/>
      <c r="M47" s="47"/>
      <c r="N47" s="49"/>
      <c r="O47" s="94"/>
      <c r="R47" s="2"/>
      <c r="T47" s="56">
        <v>40</v>
      </c>
      <c r="U47" s="47">
        <v>0.1</v>
      </c>
      <c r="V47" s="47"/>
      <c r="W47" s="47">
        <v>0.4</v>
      </c>
      <c r="X47" s="60">
        <v>7</v>
      </c>
      <c r="Y47" s="2">
        <v>10</v>
      </c>
      <c r="AB47" s="2"/>
      <c r="AD47" s="6"/>
      <c r="AE47" s="2">
        <v>55</v>
      </c>
      <c r="AF47" s="2">
        <v>0.1</v>
      </c>
      <c r="AH47" s="2">
        <v>0.5</v>
      </c>
      <c r="AI47" s="41">
        <v>7</v>
      </c>
      <c r="AJ47" s="112">
        <v>12</v>
      </c>
      <c r="AK47" s="53" t="s">
        <v>261</v>
      </c>
      <c r="AL47"/>
    </row>
    <row r="48" spans="1:38" ht="11.25">
      <c r="A48" s="64"/>
      <c r="B48" s="64"/>
      <c r="C48" s="64"/>
      <c r="D48" s="39" t="s">
        <v>326</v>
      </c>
      <c r="E48" s="65" t="s">
        <v>250</v>
      </c>
      <c r="F48" s="39">
        <v>136</v>
      </c>
      <c r="G48" s="65" t="s">
        <v>256</v>
      </c>
      <c r="H48" s="92">
        <f t="shared" si="0"/>
        <v>37.62</v>
      </c>
      <c r="I48" s="85">
        <v>10</v>
      </c>
      <c r="J48" s="85"/>
      <c r="K48" s="39"/>
      <c r="L48" s="39"/>
      <c r="M48" s="39"/>
      <c r="N48" s="69"/>
      <c r="O48" s="95"/>
      <c r="P48" s="39"/>
      <c r="Q48" s="39"/>
      <c r="R48" s="39"/>
      <c r="S48" s="91"/>
      <c r="T48" s="85">
        <v>40</v>
      </c>
      <c r="U48" s="39">
        <v>0.1</v>
      </c>
      <c r="V48" s="39"/>
      <c r="W48" s="39">
        <v>2</v>
      </c>
      <c r="X48" s="71">
        <v>7</v>
      </c>
      <c r="Y48" s="39">
        <v>15</v>
      </c>
      <c r="Z48" s="39"/>
      <c r="AA48" s="39"/>
      <c r="AB48" s="39"/>
      <c r="AC48" s="39"/>
      <c r="AD48" s="7"/>
      <c r="AE48" s="39">
        <v>45</v>
      </c>
      <c r="AF48" s="39">
        <v>0.3</v>
      </c>
      <c r="AG48" s="39"/>
      <c r="AH48" s="39">
        <v>1.5</v>
      </c>
      <c r="AI48" s="91" t="s">
        <v>288</v>
      </c>
      <c r="AJ48" s="113">
        <v>12</v>
      </c>
      <c r="AK48" s="72" t="s">
        <v>259</v>
      </c>
      <c r="AL48" s="64"/>
    </row>
    <row r="49" spans="1:38" ht="45">
      <c r="A49" t="s">
        <v>192</v>
      </c>
      <c r="B49" t="s">
        <v>290</v>
      </c>
      <c r="C49">
        <v>2</v>
      </c>
      <c r="D49" s="2" t="s">
        <v>291</v>
      </c>
      <c r="E49" s="41" t="s">
        <v>301</v>
      </c>
      <c r="F49" s="2">
        <v>42</v>
      </c>
      <c r="G49" s="41" t="s">
        <v>205</v>
      </c>
      <c r="H49" s="54">
        <v>37.86</v>
      </c>
      <c r="I49" s="56">
        <v>10</v>
      </c>
      <c r="J49" s="56"/>
      <c r="K49" s="47"/>
      <c r="L49" s="47"/>
      <c r="M49" s="47"/>
      <c r="N49" s="49"/>
      <c r="O49" s="94"/>
      <c r="R49" s="2"/>
      <c r="T49" s="56">
        <v>40</v>
      </c>
      <c r="U49" s="47">
        <v>0.5</v>
      </c>
      <c r="V49" s="47"/>
      <c r="W49" s="47">
        <v>2</v>
      </c>
      <c r="X49" s="107" t="s">
        <v>288</v>
      </c>
      <c r="Y49" s="2">
        <v>15</v>
      </c>
      <c r="AB49" s="2"/>
      <c r="AD49" s="6"/>
      <c r="AE49" s="2">
        <v>50</v>
      </c>
      <c r="AF49" s="2">
        <v>0.5</v>
      </c>
      <c r="AH49" s="2">
        <v>4</v>
      </c>
      <c r="AI49" s="63" t="s">
        <v>288</v>
      </c>
      <c r="AJ49" s="112">
        <v>14</v>
      </c>
      <c r="AK49" s="53" t="s">
        <v>380</v>
      </c>
      <c r="AL49"/>
    </row>
    <row r="50" spans="2:38" ht="22.5">
      <c r="B50"/>
      <c r="C50"/>
      <c r="D50" s="2" t="s">
        <v>292</v>
      </c>
      <c r="E50" s="41" t="s">
        <v>230</v>
      </c>
      <c r="F50" s="2">
        <v>69</v>
      </c>
      <c r="G50" s="41" t="s">
        <v>211</v>
      </c>
      <c r="H50" s="54">
        <f>H$49+E50/100</f>
        <v>38.29</v>
      </c>
      <c r="I50" s="56">
        <v>10</v>
      </c>
      <c r="J50" s="56"/>
      <c r="K50" s="47"/>
      <c r="L50" s="47"/>
      <c r="M50" s="47"/>
      <c r="N50" s="49"/>
      <c r="O50" s="94"/>
      <c r="R50" s="2"/>
      <c r="T50" s="56">
        <v>40</v>
      </c>
      <c r="U50" s="47">
        <v>0.2</v>
      </c>
      <c r="V50" s="47"/>
      <c r="W50" s="47">
        <v>0.5</v>
      </c>
      <c r="X50" s="107" t="s">
        <v>288</v>
      </c>
      <c r="Y50" s="2">
        <v>15</v>
      </c>
      <c r="AB50" s="2"/>
      <c r="AD50" s="6"/>
      <c r="AE50" s="2">
        <v>50</v>
      </c>
      <c r="AF50" s="2">
        <v>0.3</v>
      </c>
      <c r="AH50" s="2">
        <v>1.2</v>
      </c>
      <c r="AI50" s="63" t="s">
        <v>288</v>
      </c>
      <c r="AJ50" s="112">
        <v>13</v>
      </c>
      <c r="AK50" s="53" t="s">
        <v>234</v>
      </c>
      <c r="AL50"/>
    </row>
    <row r="51" spans="1:38" ht="11.25">
      <c r="A51" s="64"/>
      <c r="B51" s="64"/>
      <c r="C51" s="64"/>
      <c r="D51" s="39" t="s">
        <v>293</v>
      </c>
      <c r="E51" s="65" t="s">
        <v>231</v>
      </c>
      <c r="F51" s="39">
        <v>146</v>
      </c>
      <c r="G51" s="65" t="s">
        <v>297</v>
      </c>
      <c r="H51" s="92">
        <f>H$49+E51/100</f>
        <v>38.55</v>
      </c>
      <c r="I51" s="85">
        <v>10</v>
      </c>
      <c r="J51" s="85"/>
      <c r="K51" s="39"/>
      <c r="L51" s="39"/>
      <c r="M51" s="39"/>
      <c r="N51" s="69"/>
      <c r="O51" s="95"/>
      <c r="P51" s="39"/>
      <c r="Q51" s="39"/>
      <c r="R51" s="39"/>
      <c r="S51" s="65"/>
      <c r="T51" s="85">
        <v>40</v>
      </c>
      <c r="U51" s="39">
        <v>0.3</v>
      </c>
      <c r="V51" s="39"/>
      <c r="W51" s="39">
        <v>1</v>
      </c>
      <c r="X51" s="108" t="s">
        <v>288</v>
      </c>
      <c r="Y51" s="39">
        <v>15</v>
      </c>
      <c r="Z51" s="39"/>
      <c r="AA51" s="39"/>
      <c r="AB51" s="39"/>
      <c r="AC51" s="39"/>
      <c r="AD51" s="7"/>
      <c r="AE51" s="39">
        <v>50</v>
      </c>
      <c r="AF51" s="39">
        <v>0.4</v>
      </c>
      <c r="AG51" s="39"/>
      <c r="AH51" s="39">
        <v>1.5</v>
      </c>
      <c r="AI51" s="91" t="s">
        <v>288</v>
      </c>
      <c r="AJ51" s="113">
        <v>12</v>
      </c>
      <c r="AK51" s="72" t="s">
        <v>314</v>
      </c>
      <c r="AL51" s="66"/>
    </row>
    <row r="52" spans="1:38" ht="22.5">
      <c r="A52" t="s">
        <v>192</v>
      </c>
      <c r="B52" t="s">
        <v>290</v>
      </c>
      <c r="C52">
        <v>3</v>
      </c>
      <c r="D52" s="2" t="s">
        <v>294</v>
      </c>
      <c r="E52" s="41" t="s">
        <v>301</v>
      </c>
      <c r="F52" s="2">
        <v>53</v>
      </c>
      <c r="G52" s="41" t="s">
        <v>358</v>
      </c>
      <c r="H52" s="54">
        <v>39.32</v>
      </c>
      <c r="I52" s="56">
        <v>10</v>
      </c>
      <c r="J52" s="56"/>
      <c r="K52" s="47"/>
      <c r="L52" s="47"/>
      <c r="M52" s="47"/>
      <c r="N52" s="49"/>
      <c r="O52" s="94"/>
      <c r="R52" s="2"/>
      <c r="T52" s="56">
        <v>40</v>
      </c>
      <c r="U52" s="47">
        <v>0.3</v>
      </c>
      <c r="V52" s="47"/>
      <c r="W52" s="47">
        <v>1.6</v>
      </c>
      <c r="X52" s="107" t="s">
        <v>288</v>
      </c>
      <c r="Y52" s="2">
        <v>10</v>
      </c>
      <c r="AB52" s="2"/>
      <c r="AD52" s="6"/>
      <c r="AE52" s="2">
        <v>40</v>
      </c>
      <c r="AF52" s="2">
        <v>0.5</v>
      </c>
      <c r="AH52" s="2">
        <v>1.5</v>
      </c>
      <c r="AI52" s="63" t="s">
        <v>288</v>
      </c>
      <c r="AJ52" s="112">
        <v>13</v>
      </c>
      <c r="AK52" s="53" t="s">
        <v>316</v>
      </c>
      <c r="AL52"/>
    </row>
    <row r="53" spans="1:38" ht="11.25">
      <c r="A53" s="64"/>
      <c r="B53" s="64"/>
      <c r="C53" s="64"/>
      <c r="D53" s="39" t="s">
        <v>295</v>
      </c>
      <c r="E53" s="65" t="s">
        <v>232</v>
      </c>
      <c r="F53" s="39">
        <v>72</v>
      </c>
      <c r="G53" s="65" t="s">
        <v>296</v>
      </c>
      <c r="H53" s="92">
        <f>H52+E53/100</f>
        <v>39.85</v>
      </c>
      <c r="I53" s="85">
        <v>10</v>
      </c>
      <c r="J53" s="85"/>
      <c r="K53" s="39"/>
      <c r="L53" s="39"/>
      <c r="M53" s="39"/>
      <c r="N53" s="69"/>
      <c r="O53" s="95"/>
      <c r="P53" s="39"/>
      <c r="Q53" s="39"/>
      <c r="R53" s="39"/>
      <c r="S53" s="65"/>
      <c r="T53" s="85">
        <v>40</v>
      </c>
      <c r="U53" s="39">
        <v>0.1</v>
      </c>
      <c r="V53" s="39"/>
      <c r="W53" s="39">
        <v>0.8</v>
      </c>
      <c r="X53" s="71">
        <v>7</v>
      </c>
      <c r="Y53" s="39">
        <v>10</v>
      </c>
      <c r="Z53" s="39"/>
      <c r="AA53" s="39"/>
      <c r="AB53" s="39"/>
      <c r="AC53" s="39"/>
      <c r="AD53" s="7"/>
      <c r="AE53" s="39">
        <v>40</v>
      </c>
      <c r="AF53" s="39">
        <v>0.2</v>
      </c>
      <c r="AG53" s="39"/>
      <c r="AH53" s="39">
        <v>0.5</v>
      </c>
      <c r="AI53" s="65">
        <v>7</v>
      </c>
      <c r="AJ53" s="113">
        <v>12</v>
      </c>
      <c r="AK53" s="72" t="s">
        <v>315</v>
      </c>
      <c r="AL53" s="64"/>
    </row>
    <row r="54" spans="1:38" ht="11.25">
      <c r="A54" s="88" t="s">
        <v>192</v>
      </c>
      <c r="B54" s="88" t="s">
        <v>28</v>
      </c>
      <c r="C54">
        <v>1</v>
      </c>
      <c r="D54" s="2" t="s">
        <v>30</v>
      </c>
      <c r="E54" s="41" t="s">
        <v>301</v>
      </c>
      <c r="F54" s="2">
        <v>11.5</v>
      </c>
      <c r="G54" s="41" t="s">
        <v>127</v>
      </c>
      <c r="H54" s="124">
        <v>40.8</v>
      </c>
      <c r="I54" s="5">
        <v>10</v>
      </c>
      <c r="J54" s="56"/>
      <c r="K54" s="47"/>
      <c r="L54" s="47"/>
      <c r="M54" s="47"/>
      <c r="N54" s="49"/>
      <c r="R54" s="2"/>
      <c r="T54" s="56">
        <v>35</v>
      </c>
      <c r="U54" s="47">
        <v>0.2</v>
      </c>
      <c r="V54" s="47"/>
      <c r="W54" s="47">
        <v>1.8</v>
      </c>
      <c r="X54" s="107" t="s">
        <v>288</v>
      </c>
      <c r="Y54" s="2">
        <v>5</v>
      </c>
      <c r="AB54" s="2"/>
      <c r="AD54" s="6"/>
      <c r="AE54" s="2">
        <v>60</v>
      </c>
      <c r="AF54" s="2">
        <v>0.2</v>
      </c>
      <c r="AH54" s="2">
        <v>0.7</v>
      </c>
      <c r="AI54" s="41"/>
      <c r="AJ54" s="112"/>
      <c r="AK54" s="53" t="s">
        <v>381</v>
      </c>
      <c r="AL54"/>
    </row>
    <row r="55" spans="4:37" ht="23.25">
      <c r="D55" s="41" t="s">
        <v>36</v>
      </c>
      <c r="E55" s="41" t="s">
        <v>37</v>
      </c>
      <c r="F55" s="41" t="s">
        <v>38</v>
      </c>
      <c r="G55" s="41" t="s">
        <v>31</v>
      </c>
      <c r="H55" s="54">
        <f>H$54+E55/100</f>
        <v>40.915</v>
      </c>
      <c r="I55" s="56">
        <v>16</v>
      </c>
      <c r="J55" s="56"/>
      <c r="K55" s="47"/>
      <c r="L55" s="47"/>
      <c r="M55" s="62"/>
      <c r="N55" s="49"/>
      <c r="T55" s="56">
        <v>40</v>
      </c>
      <c r="U55" s="47">
        <v>0.1</v>
      </c>
      <c r="V55" s="47"/>
      <c r="W55" s="61">
        <v>0.7</v>
      </c>
      <c r="X55" s="107" t="s">
        <v>288</v>
      </c>
      <c r="Y55" s="2">
        <v>5</v>
      </c>
      <c r="AD55" s="6"/>
      <c r="AE55" s="2">
        <v>55</v>
      </c>
      <c r="AF55" s="2">
        <v>0.05</v>
      </c>
      <c r="AH55" s="2">
        <v>0.4</v>
      </c>
      <c r="AJ55" s="112"/>
      <c r="AK55" s="53" t="s">
        <v>42</v>
      </c>
    </row>
    <row r="56" spans="1:38" ht="34.5">
      <c r="A56" s="88"/>
      <c r="B56" s="47"/>
      <c r="C56" s="47"/>
      <c r="D56" s="89" t="s">
        <v>39</v>
      </c>
      <c r="E56" s="89" t="s">
        <v>38</v>
      </c>
      <c r="F56" s="89" t="s">
        <v>33</v>
      </c>
      <c r="G56" s="89" t="s">
        <v>251</v>
      </c>
      <c r="H56" s="54">
        <f>H$54+E56/100</f>
        <v>41.125</v>
      </c>
      <c r="I56" s="56">
        <v>10</v>
      </c>
      <c r="J56" s="56"/>
      <c r="K56" s="47"/>
      <c r="L56" s="47"/>
      <c r="M56" s="62"/>
      <c r="N56" s="49"/>
      <c r="O56" s="47"/>
      <c r="P56" s="47"/>
      <c r="Q56" s="47"/>
      <c r="R56" s="61"/>
      <c r="S56" s="89"/>
      <c r="T56" s="56">
        <v>40</v>
      </c>
      <c r="U56" s="47">
        <v>0.1</v>
      </c>
      <c r="V56" s="47"/>
      <c r="W56" s="61">
        <v>1</v>
      </c>
      <c r="X56" s="107" t="s">
        <v>288</v>
      </c>
      <c r="Y56" s="47">
        <v>2</v>
      </c>
      <c r="Z56" s="47"/>
      <c r="AA56" s="47"/>
      <c r="AB56" s="62"/>
      <c r="AC56" s="47"/>
      <c r="AD56" s="6"/>
      <c r="AE56" s="47">
        <v>58</v>
      </c>
      <c r="AF56" s="47"/>
      <c r="AG56" s="47"/>
      <c r="AH56" s="47"/>
      <c r="AI56" s="121"/>
      <c r="AJ56" s="112"/>
      <c r="AK56" s="90" t="s">
        <v>382</v>
      </c>
      <c r="AL56" s="102"/>
    </row>
    <row r="57" spans="1:38" ht="12">
      <c r="A57" s="64"/>
      <c r="B57" s="39"/>
      <c r="C57" s="39"/>
      <c r="D57" s="65" t="s">
        <v>35</v>
      </c>
      <c r="E57" s="65" t="s">
        <v>33</v>
      </c>
      <c r="F57" s="65" t="s">
        <v>34</v>
      </c>
      <c r="G57" s="65" t="s">
        <v>32</v>
      </c>
      <c r="H57" s="92">
        <f>H$54+E57/100</f>
        <v>41.224999999999994</v>
      </c>
      <c r="I57" s="85">
        <v>10</v>
      </c>
      <c r="J57" s="85"/>
      <c r="K57" s="39"/>
      <c r="L57" s="39"/>
      <c r="M57" s="68"/>
      <c r="N57" s="69"/>
      <c r="O57" s="39"/>
      <c r="P57" s="39"/>
      <c r="Q57" s="39"/>
      <c r="R57" s="70"/>
      <c r="S57" s="65"/>
      <c r="T57" s="85">
        <v>40</v>
      </c>
      <c r="U57" s="39">
        <v>0.2</v>
      </c>
      <c r="V57" s="39"/>
      <c r="W57" s="70">
        <v>2</v>
      </c>
      <c r="X57" s="108" t="s">
        <v>288</v>
      </c>
      <c r="Y57" s="39">
        <v>2</v>
      </c>
      <c r="Z57" s="39"/>
      <c r="AA57" s="39"/>
      <c r="AB57" s="68"/>
      <c r="AC57" s="39"/>
      <c r="AD57" s="7"/>
      <c r="AE57" s="39">
        <v>58</v>
      </c>
      <c r="AF57" s="39">
        <v>0.2</v>
      </c>
      <c r="AG57" s="39"/>
      <c r="AH57" s="39">
        <v>2</v>
      </c>
      <c r="AI57" s="93"/>
      <c r="AJ57" s="113"/>
      <c r="AK57" s="72" t="s">
        <v>44</v>
      </c>
      <c r="AL57" s="66"/>
    </row>
    <row r="58" spans="1:38" ht="11.25">
      <c r="A58" s="73" t="s">
        <v>192</v>
      </c>
      <c r="B58" s="73" t="s">
        <v>28</v>
      </c>
      <c r="C58" s="73">
        <v>2</v>
      </c>
      <c r="D58" s="74" t="s">
        <v>29</v>
      </c>
      <c r="E58" s="75" t="s">
        <v>301</v>
      </c>
      <c r="F58" s="74">
        <v>14</v>
      </c>
      <c r="G58" s="75" t="s">
        <v>127</v>
      </c>
      <c r="H58" s="125">
        <f>H$54+1.5</f>
        <v>42.3</v>
      </c>
      <c r="I58" s="87">
        <v>10</v>
      </c>
      <c r="J58" s="87"/>
      <c r="K58" s="74"/>
      <c r="L58" s="74"/>
      <c r="M58" s="74"/>
      <c r="N58" s="82"/>
      <c r="O58" s="74"/>
      <c r="P58" s="74"/>
      <c r="Q58" s="74"/>
      <c r="R58" s="79"/>
      <c r="S58" s="75"/>
      <c r="T58" s="101">
        <v>40</v>
      </c>
      <c r="U58" s="74">
        <v>0.3</v>
      </c>
      <c r="V58" s="74"/>
      <c r="W58" s="74">
        <v>1</v>
      </c>
      <c r="X58" s="75" t="s">
        <v>286</v>
      </c>
      <c r="Y58" s="74">
        <v>5</v>
      </c>
      <c r="Z58" s="74"/>
      <c r="AA58" s="74"/>
      <c r="AB58" s="74"/>
      <c r="AC58" s="74"/>
      <c r="AD58" s="78"/>
      <c r="AE58" s="74">
        <v>55</v>
      </c>
      <c r="AF58" s="74">
        <v>0.3</v>
      </c>
      <c r="AG58" s="74">
        <v>0.7</v>
      </c>
      <c r="AH58" s="74">
        <v>1</v>
      </c>
      <c r="AI58" s="75">
        <v>7</v>
      </c>
      <c r="AJ58" s="114">
        <v>3</v>
      </c>
      <c r="AK58" s="84" t="s">
        <v>40</v>
      </c>
      <c r="AL58" s="73"/>
    </row>
    <row r="59" spans="1:37" ht="12">
      <c r="A59" s="88" t="s">
        <v>192</v>
      </c>
      <c r="B59" s="88" t="s">
        <v>45</v>
      </c>
      <c r="C59">
        <v>1</v>
      </c>
      <c r="D59" s="41" t="s">
        <v>46</v>
      </c>
      <c r="E59" s="41" t="s">
        <v>301</v>
      </c>
      <c r="F59" s="41" t="s">
        <v>235</v>
      </c>
      <c r="G59" s="41" t="s">
        <v>120</v>
      </c>
      <c r="H59" s="54">
        <v>42.8</v>
      </c>
      <c r="I59" s="56">
        <v>10</v>
      </c>
      <c r="J59" s="56"/>
      <c r="K59" s="47"/>
      <c r="L59" s="47"/>
      <c r="M59" s="62"/>
      <c r="N59" s="47"/>
      <c r="O59" s="105"/>
      <c r="P59" s="103"/>
      <c r="Q59" s="103"/>
      <c r="R59" s="104"/>
      <c r="S59" s="59"/>
      <c r="T59" s="47">
        <v>40</v>
      </c>
      <c r="U59" s="47">
        <v>0.1</v>
      </c>
      <c r="V59" s="47"/>
      <c r="W59" s="61">
        <v>0.3</v>
      </c>
      <c r="X59" s="89">
        <v>7</v>
      </c>
      <c r="Y59" s="105">
        <v>2</v>
      </c>
      <c r="Z59" s="103"/>
      <c r="AA59" s="103"/>
      <c r="AB59" s="106"/>
      <c r="AC59" s="48"/>
      <c r="AD59" s="5"/>
      <c r="AE59" s="2">
        <v>55</v>
      </c>
      <c r="AH59" s="2" t="s">
        <v>298</v>
      </c>
      <c r="AI59" s="116">
        <v>7</v>
      </c>
      <c r="AJ59" s="111" t="s">
        <v>273</v>
      </c>
      <c r="AK59" s="53" t="s">
        <v>278</v>
      </c>
    </row>
    <row r="60" spans="4:37" ht="12">
      <c r="D60" s="41" t="s">
        <v>9</v>
      </c>
      <c r="E60" s="41" t="s">
        <v>235</v>
      </c>
      <c r="F60" s="41" t="s">
        <v>125</v>
      </c>
      <c r="G60" s="41" t="s">
        <v>121</v>
      </c>
      <c r="H60" s="54">
        <f aca="true" t="shared" si="1" ref="H60:H69">H$59+E60/100</f>
        <v>42.849999999999994</v>
      </c>
      <c r="I60" s="56">
        <v>10</v>
      </c>
      <c r="J60" s="56"/>
      <c r="K60" s="47"/>
      <c r="L60" s="47"/>
      <c r="M60" s="62"/>
      <c r="N60" s="47"/>
      <c r="O60" s="56"/>
      <c r="P60" s="47"/>
      <c r="Q60" s="47"/>
      <c r="R60" s="61"/>
      <c r="S60" s="60"/>
      <c r="T60" s="47">
        <v>40</v>
      </c>
      <c r="U60" s="47">
        <v>0.2</v>
      </c>
      <c r="V60" s="47"/>
      <c r="W60" s="61">
        <v>0.7</v>
      </c>
      <c r="X60" s="89" t="s">
        <v>288</v>
      </c>
      <c r="Y60" s="56">
        <v>2</v>
      </c>
      <c r="Z60" s="47"/>
      <c r="AA60" s="47"/>
      <c r="AB60" s="62"/>
      <c r="AC60" s="49"/>
      <c r="AD60" s="6"/>
      <c r="AE60" s="2">
        <v>60</v>
      </c>
      <c r="AF60" s="2">
        <v>0.2</v>
      </c>
      <c r="AG60" s="2">
        <v>0.4</v>
      </c>
      <c r="AH60" s="2">
        <v>0.6</v>
      </c>
      <c r="AJ60" s="112" t="s">
        <v>274</v>
      </c>
      <c r="AK60" s="53" t="s">
        <v>383</v>
      </c>
    </row>
    <row r="61" spans="4:37" ht="12">
      <c r="D61" s="41" t="s">
        <v>297</v>
      </c>
      <c r="E61" s="41" t="s">
        <v>125</v>
      </c>
      <c r="F61" s="41" t="s">
        <v>64</v>
      </c>
      <c r="G61" s="41" t="s">
        <v>55</v>
      </c>
      <c r="H61" s="54">
        <f t="shared" si="1"/>
        <v>42.879999999999995</v>
      </c>
      <c r="I61" s="56">
        <v>10</v>
      </c>
      <c r="J61" s="56"/>
      <c r="K61" s="47"/>
      <c r="L61" s="47"/>
      <c r="M61" s="62"/>
      <c r="N61" s="47"/>
      <c r="O61" s="56"/>
      <c r="P61" s="47"/>
      <c r="Q61" s="47"/>
      <c r="R61" s="61"/>
      <c r="S61" s="60"/>
      <c r="T61" s="47">
        <v>38</v>
      </c>
      <c r="U61" s="47">
        <v>0.3</v>
      </c>
      <c r="V61" s="47"/>
      <c r="W61" s="61">
        <v>1</v>
      </c>
      <c r="X61" s="89" t="s">
        <v>288</v>
      </c>
      <c r="Y61" s="56">
        <v>2</v>
      </c>
      <c r="Z61" s="47"/>
      <c r="AA61" s="47"/>
      <c r="AB61" s="62"/>
      <c r="AC61" s="49"/>
      <c r="AD61" s="6"/>
      <c r="AE61" s="2">
        <v>60</v>
      </c>
      <c r="AF61" s="2">
        <v>0.4</v>
      </c>
      <c r="AG61" s="2">
        <v>0.6</v>
      </c>
      <c r="AH61" s="2">
        <v>1</v>
      </c>
      <c r="AI61" s="116">
        <v>7</v>
      </c>
      <c r="AJ61" s="112" t="s">
        <v>275</v>
      </c>
      <c r="AK61" s="53" t="s">
        <v>279</v>
      </c>
    </row>
    <row r="62" spans="4:37" ht="12">
      <c r="D62" s="41" t="s">
        <v>47</v>
      </c>
      <c r="E62" s="41" t="s">
        <v>64</v>
      </c>
      <c r="F62" s="41" t="s">
        <v>65</v>
      </c>
      <c r="G62" s="41" t="s">
        <v>235</v>
      </c>
      <c r="H62" s="54">
        <f t="shared" si="1"/>
        <v>42.94</v>
      </c>
      <c r="I62" s="56">
        <v>10</v>
      </c>
      <c r="J62" s="56"/>
      <c r="K62" s="47"/>
      <c r="L62" s="47"/>
      <c r="M62" s="62"/>
      <c r="N62" s="47"/>
      <c r="O62" s="56"/>
      <c r="P62" s="47"/>
      <c r="Q62" s="47"/>
      <c r="R62" s="61"/>
      <c r="S62" s="60"/>
      <c r="T62" s="47"/>
      <c r="U62" s="47"/>
      <c r="V62" s="47"/>
      <c r="W62" s="61"/>
      <c r="X62" s="89"/>
      <c r="Y62" s="56"/>
      <c r="Z62" s="47"/>
      <c r="AA62" s="47"/>
      <c r="AB62" s="62"/>
      <c r="AC62" s="49"/>
      <c r="AD62" s="6"/>
      <c r="AJ62" s="112"/>
      <c r="AK62" s="53" t="s">
        <v>199</v>
      </c>
    </row>
    <row r="63" spans="4:36" ht="12">
      <c r="D63" s="41" t="s">
        <v>48</v>
      </c>
      <c r="E63" s="41" t="s">
        <v>65</v>
      </c>
      <c r="F63" s="41" t="s">
        <v>230</v>
      </c>
      <c r="G63" s="41" t="s">
        <v>350</v>
      </c>
      <c r="H63" s="54">
        <f t="shared" si="1"/>
        <v>42.97</v>
      </c>
      <c r="I63" s="56">
        <v>16</v>
      </c>
      <c r="J63" s="56"/>
      <c r="K63" s="47"/>
      <c r="L63" s="47"/>
      <c r="M63" s="62"/>
      <c r="N63" s="47"/>
      <c r="O63" s="56"/>
      <c r="P63" s="47"/>
      <c r="Q63" s="47"/>
      <c r="R63" s="61"/>
      <c r="S63" s="60"/>
      <c r="T63" s="47">
        <v>40</v>
      </c>
      <c r="U63" s="47">
        <v>0.1</v>
      </c>
      <c r="V63" s="47"/>
      <c r="W63" s="61">
        <v>0.25</v>
      </c>
      <c r="X63" s="89" t="s">
        <v>286</v>
      </c>
      <c r="Y63" s="56">
        <v>5</v>
      </c>
      <c r="Z63" s="47"/>
      <c r="AA63" s="47"/>
      <c r="AB63" s="62"/>
      <c r="AC63" s="49"/>
      <c r="AD63" s="6"/>
      <c r="AE63" s="2">
        <v>55</v>
      </c>
      <c r="AF63" s="2">
        <v>0.1</v>
      </c>
      <c r="AG63" s="2">
        <v>0.2</v>
      </c>
      <c r="AH63" s="2">
        <v>0.3</v>
      </c>
      <c r="AJ63" s="112" t="s">
        <v>274</v>
      </c>
    </row>
    <row r="64" spans="4:37" ht="23.25">
      <c r="D64" s="41" t="s">
        <v>49</v>
      </c>
      <c r="E64" s="41" t="s">
        <v>230</v>
      </c>
      <c r="F64" s="41" t="s">
        <v>66</v>
      </c>
      <c r="G64" s="41" t="s">
        <v>125</v>
      </c>
      <c r="H64" s="54">
        <f t="shared" si="1"/>
        <v>43.23</v>
      </c>
      <c r="I64" s="56">
        <v>18</v>
      </c>
      <c r="J64" s="56"/>
      <c r="K64" s="47"/>
      <c r="L64" s="47"/>
      <c r="M64" s="62"/>
      <c r="N64" s="47"/>
      <c r="O64" s="56"/>
      <c r="P64" s="47"/>
      <c r="Q64" s="47"/>
      <c r="R64" s="61"/>
      <c r="S64" s="60"/>
      <c r="T64" s="47"/>
      <c r="U64" s="47"/>
      <c r="V64" s="47"/>
      <c r="W64" s="61"/>
      <c r="X64" s="89"/>
      <c r="Y64" s="56"/>
      <c r="Z64" s="47"/>
      <c r="AA64" s="47"/>
      <c r="AB64" s="62"/>
      <c r="AC64" s="49"/>
      <c r="AD64" s="6"/>
      <c r="AJ64" s="112"/>
      <c r="AK64" s="53" t="s">
        <v>272</v>
      </c>
    </row>
    <row r="65" spans="4:37" ht="12">
      <c r="D65" s="41" t="s">
        <v>50</v>
      </c>
      <c r="E65" s="41" t="s">
        <v>66</v>
      </c>
      <c r="F65" s="41" t="s">
        <v>67</v>
      </c>
      <c r="G65" s="41" t="s">
        <v>56</v>
      </c>
      <c r="H65" s="54">
        <f t="shared" si="1"/>
        <v>43.26</v>
      </c>
      <c r="I65" s="56">
        <v>10</v>
      </c>
      <c r="J65" s="56"/>
      <c r="K65" s="47"/>
      <c r="L65" s="47"/>
      <c r="M65" s="62"/>
      <c r="N65" s="47"/>
      <c r="O65" s="56"/>
      <c r="P65" s="47"/>
      <c r="Q65" s="47"/>
      <c r="R65" s="61"/>
      <c r="S65" s="60"/>
      <c r="T65" s="47">
        <v>40</v>
      </c>
      <c r="U65" s="47">
        <v>0.3</v>
      </c>
      <c r="V65" s="47"/>
      <c r="W65" s="61">
        <v>1</v>
      </c>
      <c r="X65" s="89" t="s">
        <v>286</v>
      </c>
      <c r="Y65" s="56">
        <v>5</v>
      </c>
      <c r="Z65" s="47"/>
      <c r="AA65" s="47"/>
      <c r="AB65" s="62"/>
      <c r="AC65" s="49"/>
      <c r="AD65" s="6"/>
      <c r="AE65" s="2">
        <v>55</v>
      </c>
      <c r="AF65" s="2">
        <v>0.2</v>
      </c>
      <c r="AG65" s="2">
        <v>0.4</v>
      </c>
      <c r="AH65" s="2">
        <v>0.7</v>
      </c>
      <c r="AI65" s="116">
        <v>7</v>
      </c>
      <c r="AJ65" s="112" t="s">
        <v>274</v>
      </c>
      <c r="AK65" s="53" t="s">
        <v>280</v>
      </c>
    </row>
    <row r="66" spans="4:37" ht="12">
      <c r="D66" s="41" t="s">
        <v>51</v>
      </c>
      <c r="E66" s="41" t="s">
        <v>67</v>
      </c>
      <c r="F66" s="41" t="s">
        <v>68</v>
      </c>
      <c r="G66" s="41" t="s">
        <v>57</v>
      </c>
      <c r="H66" s="54">
        <f t="shared" si="1"/>
        <v>43.55</v>
      </c>
      <c r="I66" s="6">
        <v>17</v>
      </c>
      <c r="J66" s="47"/>
      <c r="K66" s="47"/>
      <c r="L66" s="47"/>
      <c r="M66" s="62"/>
      <c r="N66" s="47"/>
      <c r="O66" s="56"/>
      <c r="P66" s="47"/>
      <c r="Q66" s="47"/>
      <c r="R66" s="61"/>
      <c r="S66" s="60"/>
      <c r="T66" s="47"/>
      <c r="U66" s="47"/>
      <c r="V66" s="47"/>
      <c r="W66" s="61"/>
      <c r="X66" s="89"/>
      <c r="Y66" s="56"/>
      <c r="Z66" s="47"/>
      <c r="AA66" s="47"/>
      <c r="AB66" s="62"/>
      <c r="AC66" s="49"/>
      <c r="AD66" s="6"/>
      <c r="AJ66" s="112"/>
      <c r="AK66" s="53" t="s">
        <v>72</v>
      </c>
    </row>
    <row r="67" spans="4:37" ht="12">
      <c r="D67" s="41" t="s">
        <v>52</v>
      </c>
      <c r="E67" s="41" t="s">
        <v>68</v>
      </c>
      <c r="F67" s="41" t="s">
        <v>69</v>
      </c>
      <c r="G67" s="41" t="s">
        <v>58</v>
      </c>
      <c r="H67" s="54">
        <f t="shared" si="1"/>
        <v>43.599999999999994</v>
      </c>
      <c r="I67" s="6">
        <v>10</v>
      </c>
      <c r="J67" s="47"/>
      <c r="K67" s="47"/>
      <c r="L67" s="47"/>
      <c r="M67" s="62"/>
      <c r="N67" s="47"/>
      <c r="O67" s="56"/>
      <c r="P67" s="47"/>
      <c r="Q67" s="47"/>
      <c r="R67" s="61"/>
      <c r="S67" s="60"/>
      <c r="T67" s="47">
        <v>40</v>
      </c>
      <c r="U67" s="47">
        <v>0.5</v>
      </c>
      <c r="V67" s="47"/>
      <c r="W67" s="61">
        <v>2</v>
      </c>
      <c r="X67" s="89">
        <v>5</v>
      </c>
      <c r="Y67" s="56">
        <v>5</v>
      </c>
      <c r="Z67" s="47"/>
      <c r="AA67" s="47"/>
      <c r="AB67" s="62"/>
      <c r="AC67" s="49"/>
      <c r="AD67" s="6"/>
      <c r="AE67" s="2">
        <v>55</v>
      </c>
      <c r="AF67" s="2">
        <v>0.2</v>
      </c>
      <c r="AG67" s="2">
        <v>0.4</v>
      </c>
      <c r="AH67" s="2">
        <v>0.7</v>
      </c>
      <c r="AI67" s="116">
        <v>7</v>
      </c>
      <c r="AJ67" s="112" t="s">
        <v>274</v>
      </c>
      <c r="AK67" s="53" t="s">
        <v>281</v>
      </c>
    </row>
    <row r="68" spans="1:37" ht="12">
      <c r="A68" s="88"/>
      <c r="B68" s="47"/>
      <c r="C68" s="47"/>
      <c r="D68" s="89" t="s">
        <v>53</v>
      </c>
      <c r="E68" s="89" t="s">
        <v>69</v>
      </c>
      <c r="F68" s="89" t="s">
        <v>70</v>
      </c>
      <c r="G68" s="89" t="s">
        <v>59</v>
      </c>
      <c r="H68" s="54">
        <f t="shared" si="1"/>
        <v>43.86</v>
      </c>
      <c r="I68" s="6">
        <v>16</v>
      </c>
      <c r="J68" s="47"/>
      <c r="K68" s="47"/>
      <c r="L68" s="47"/>
      <c r="M68" s="62"/>
      <c r="N68" s="47"/>
      <c r="O68" s="56"/>
      <c r="P68" s="47"/>
      <c r="Q68" s="47"/>
      <c r="R68" s="61"/>
      <c r="S68" s="60"/>
      <c r="T68" s="47">
        <v>38</v>
      </c>
      <c r="U68" s="47">
        <v>0.1</v>
      </c>
      <c r="V68" s="47"/>
      <c r="W68" s="61">
        <v>0.5</v>
      </c>
      <c r="X68" s="89">
        <v>6</v>
      </c>
      <c r="Y68" s="56">
        <v>7</v>
      </c>
      <c r="Z68" s="47"/>
      <c r="AA68" s="47"/>
      <c r="AB68" s="62"/>
      <c r="AC68" s="49"/>
      <c r="AD68" s="6"/>
      <c r="AE68" s="47">
        <v>55</v>
      </c>
      <c r="AF68" s="47">
        <v>0.1</v>
      </c>
      <c r="AG68" s="47"/>
      <c r="AH68" s="47">
        <v>0.2</v>
      </c>
      <c r="AI68" s="121" t="s">
        <v>288</v>
      </c>
      <c r="AJ68" s="112" t="s">
        <v>274</v>
      </c>
      <c r="AK68" s="90"/>
    </row>
    <row r="69" spans="1:38" ht="12">
      <c r="A69" s="64"/>
      <c r="B69" s="39"/>
      <c r="C69" s="39"/>
      <c r="D69" s="65" t="s">
        <v>54</v>
      </c>
      <c r="E69" s="65" t="s">
        <v>70</v>
      </c>
      <c r="F69" s="65" t="s">
        <v>71</v>
      </c>
      <c r="G69" s="65" t="s">
        <v>60</v>
      </c>
      <c r="H69" s="92">
        <f t="shared" si="1"/>
        <v>44.15</v>
      </c>
      <c r="I69" s="7">
        <v>10</v>
      </c>
      <c r="J69" s="39"/>
      <c r="K69" s="39"/>
      <c r="L69" s="39"/>
      <c r="M69" s="68"/>
      <c r="N69" s="39"/>
      <c r="O69" s="85"/>
      <c r="P69" s="39"/>
      <c r="Q69" s="39"/>
      <c r="R69" s="70"/>
      <c r="S69" s="71"/>
      <c r="T69" s="39">
        <v>40</v>
      </c>
      <c r="U69" s="39">
        <v>0.3</v>
      </c>
      <c r="V69" s="39">
        <v>0.7</v>
      </c>
      <c r="W69" s="70">
        <v>1.8</v>
      </c>
      <c r="X69" s="65">
        <v>5</v>
      </c>
      <c r="Y69" s="85">
        <v>5</v>
      </c>
      <c r="Z69" s="39"/>
      <c r="AA69" s="39"/>
      <c r="AB69" s="68"/>
      <c r="AC69" s="69"/>
      <c r="AD69" s="7"/>
      <c r="AE69" s="39">
        <v>55</v>
      </c>
      <c r="AF69" s="39">
        <v>0.5</v>
      </c>
      <c r="AG69" s="39">
        <v>1</v>
      </c>
      <c r="AH69" s="39">
        <v>2</v>
      </c>
      <c r="AI69" s="93" t="s">
        <v>288</v>
      </c>
      <c r="AJ69" s="113" t="s">
        <v>274</v>
      </c>
      <c r="AK69" s="72" t="s">
        <v>259</v>
      </c>
      <c r="AL69" s="66"/>
    </row>
    <row r="70" spans="1:38" ht="12">
      <c r="A70" s="73" t="s">
        <v>192</v>
      </c>
      <c r="B70" s="73" t="s">
        <v>45</v>
      </c>
      <c r="C70" s="74">
        <v>2</v>
      </c>
      <c r="D70" s="75" t="s">
        <v>62</v>
      </c>
      <c r="E70" s="75" t="s">
        <v>301</v>
      </c>
      <c r="F70" s="75" t="s">
        <v>63</v>
      </c>
      <c r="G70" s="75" t="s">
        <v>61</v>
      </c>
      <c r="H70" s="125">
        <f>H$59+1.5</f>
        <v>44.3</v>
      </c>
      <c r="I70" s="78">
        <v>10</v>
      </c>
      <c r="J70" s="74"/>
      <c r="K70" s="74"/>
      <c r="L70" s="74"/>
      <c r="M70" s="83"/>
      <c r="N70" s="74"/>
      <c r="O70" s="87"/>
      <c r="P70" s="74"/>
      <c r="Q70" s="74"/>
      <c r="R70" s="79"/>
      <c r="S70" s="81"/>
      <c r="T70" s="74">
        <v>35</v>
      </c>
      <c r="U70" s="74">
        <v>0.2</v>
      </c>
      <c r="V70" s="74"/>
      <c r="W70" s="79">
        <v>2.2</v>
      </c>
      <c r="X70" s="75">
        <v>2</v>
      </c>
      <c r="Y70" s="87">
        <v>15</v>
      </c>
      <c r="Z70" s="74"/>
      <c r="AA70" s="74"/>
      <c r="AB70" s="83"/>
      <c r="AC70" s="82"/>
      <c r="AD70" s="78"/>
      <c r="AE70" s="74">
        <v>50</v>
      </c>
      <c r="AF70" s="74">
        <v>0.3</v>
      </c>
      <c r="AG70" s="74">
        <v>0.5</v>
      </c>
      <c r="AH70" s="74">
        <v>1</v>
      </c>
      <c r="AI70" s="119"/>
      <c r="AJ70" s="114" t="s">
        <v>276</v>
      </c>
      <c r="AK70" s="84" t="s">
        <v>282</v>
      </c>
      <c r="AL70" s="76"/>
    </row>
    <row r="71" spans="9:36" ht="12">
      <c r="I71" s="6"/>
      <c r="O71" s="56"/>
      <c r="P71" s="47"/>
      <c r="Q71" s="47"/>
      <c r="R71" s="61"/>
      <c r="S71" s="60"/>
      <c r="Y71" s="56"/>
      <c r="Z71" s="47"/>
      <c r="AA71" s="47"/>
      <c r="AB71" s="62"/>
      <c r="AC71" s="49"/>
      <c r="AD71" s="6"/>
      <c r="AJ71" s="112"/>
    </row>
    <row r="72" spans="9:36" ht="12">
      <c r="I72" s="6"/>
      <c r="O72" s="56"/>
      <c r="P72" s="47"/>
      <c r="Q72" s="47"/>
      <c r="R72" s="61"/>
      <c r="S72" s="60"/>
      <c r="Y72" s="56"/>
      <c r="Z72" s="47"/>
      <c r="AA72" s="47"/>
      <c r="AB72" s="62"/>
      <c r="AC72" s="49"/>
      <c r="AD72" s="6"/>
      <c r="AJ72" s="112"/>
    </row>
    <row r="73" spans="9:36" ht="12">
      <c r="I73" s="6"/>
      <c r="O73" s="56"/>
      <c r="P73" s="47"/>
      <c r="Q73" s="47"/>
      <c r="R73" s="61"/>
      <c r="S73" s="60"/>
      <c r="Y73" s="56"/>
      <c r="Z73" s="47"/>
      <c r="AA73" s="47"/>
      <c r="AB73" s="62"/>
      <c r="AC73" s="49"/>
      <c r="AD73" s="6"/>
      <c r="AJ73" s="112"/>
    </row>
    <row r="74" spans="9:36" ht="12">
      <c r="I74" s="6"/>
      <c r="O74" s="56"/>
      <c r="P74" s="47"/>
      <c r="Q74" s="47"/>
      <c r="R74" s="61"/>
      <c r="S74" s="60"/>
      <c r="Y74" s="56"/>
      <c r="Z74" s="47"/>
      <c r="AA74" s="47"/>
      <c r="AB74" s="62"/>
      <c r="AC74" s="49"/>
      <c r="AD74" s="6"/>
      <c r="AJ74" s="112"/>
    </row>
    <row r="75" spans="9:36" ht="12">
      <c r="I75" s="6"/>
      <c r="O75" s="56"/>
      <c r="P75" s="47"/>
      <c r="Q75" s="47"/>
      <c r="R75" s="61"/>
      <c r="S75" s="60"/>
      <c r="Y75" s="56"/>
      <c r="Z75" s="47"/>
      <c r="AA75" s="47"/>
      <c r="AB75" s="62"/>
      <c r="AC75" s="49"/>
      <c r="AD75" s="6"/>
      <c r="AJ75" s="112"/>
    </row>
    <row r="76" spans="9:36" ht="12">
      <c r="I76" s="6"/>
      <c r="O76" s="56"/>
      <c r="P76" s="47"/>
      <c r="Q76" s="47"/>
      <c r="R76" s="61"/>
      <c r="S76" s="60"/>
      <c r="Y76" s="56"/>
      <c r="Z76" s="47"/>
      <c r="AA76" s="47"/>
      <c r="AB76" s="62"/>
      <c r="AC76" s="49"/>
      <c r="AD76" s="6"/>
      <c r="AJ76" s="112"/>
    </row>
    <row r="77" spans="9:36" ht="12">
      <c r="I77" s="6"/>
      <c r="O77" s="56"/>
      <c r="P77" s="47"/>
      <c r="Q77" s="47"/>
      <c r="R77" s="61"/>
      <c r="S77" s="60"/>
      <c r="Y77" s="56"/>
      <c r="Z77" s="47"/>
      <c r="AA77" s="47"/>
      <c r="AB77" s="62"/>
      <c r="AC77" s="49"/>
      <c r="AD77" s="6"/>
      <c r="AJ77" s="112"/>
    </row>
    <row r="78" spans="9:36" ht="12">
      <c r="I78" s="6"/>
      <c r="O78" s="56"/>
      <c r="P78" s="47"/>
      <c r="Q78" s="47"/>
      <c r="R78" s="61"/>
      <c r="S78" s="60"/>
      <c r="Y78" s="56"/>
      <c r="Z78" s="47"/>
      <c r="AA78" s="47"/>
      <c r="AB78" s="62"/>
      <c r="AC78" s="49"/>
      <c r="AD78" s="6"/>
      <c r="AJ78" s="112"/>
    </row>
    <row r="79" spans="9:36" ht="12">
      <c r="I79" s="6"/>
      <c r="O79" s="56"/>
      <c r="P79" s="47"/>
      <c r="Q79" s="47"/>
      <c r="R79" s="61"/>
      <c r="S79" s="60"/>
      <c r="Y79" s="56"/>
      <c r="Z79" s="47"/>
      <c r="AA79" s="47"/>
      <c r="AB79" s="62"/>
      <c r="AC79" s="49"/>
      <c r="AD79" s="6"/>
      <c r="AJ79" s="112"/>
    </row>
    <row r="80" spans="9:36" ht="12">
      <c r="I80" s="6"/>
      <c r="O80" s="56"/>
      <c r="P80" s="47"/>
      <c r="Q80" s="47"/>
      <c r="R80" s="61"/>
      <c r="S80" s="60"/>
      <c r="Y80" s="56"/>
      <c r="Z80" s="47"/>
      <c r="AA80" s="47"/>
      <c r="AB80" s="62"/>
      <c r="AC80" s="49"/>
      <c r="AD80" s="6"/>
      <c r="AJ80" s="112"/>
    </row>
    <row r="81" spans="9:36" ht="12">
      <c r="I81" s="6"/>
      <c r="O81" s="56"/>
      <c r="P81" s="47"/>
      <c r="Q81" s="47"/>
      <c r="R81" s="61"/>
      <c r="S81" s="60"/>
      <c r="Y81" s="56"/>
      <c r="Z81" s="47"/>
      <c r="AA81" s="47"/>
      <c r="AB81" s="62"/>
      <c r="AC81" s="49"/>
      <c r="AD81" s="6"/>
      <c r="AJ81" s="112"/>
    </row>
    <row r="82" spans="9:36" ht="12">
      <c r="I82" s="6"/>
      <c r="O82" s="56"/>
      <c r="P82" s="47"/>
      <c r="Q82" s="47"/>
      <c r="R82" s="61"/>
      <c r="S82" s="60"/>
      <c r="Y82" s="56"/>
      <c r="Z82" s="47"/>
      <c r="AA82" s="47"/>
      <c r="AB82" s="62"/>
      <c r="AC82" s="49"/>
      <c r="AD82" s="6"/>
      <c r="AJ82" s="112"/>
    </row>
    <row r="83" spans="9:36" ht="12">
      <c r="I83" s="6"/>
      <c r="O83" s="56"/>
      <c r="P83" s="47"/>
      <c r="Q83" s="47"/>
      <c r="R83" s="61"/>
      <c r="S83" s="60"/>
      <c r="Y83" s="56"/>
      <c r="Z83" s="47"/>
      <c r="AA83" s="47"/>
      <c r="AB83" s="62"/>
      <c r="AC83" s="49"/>
      <c r="AD83" s="6"/>
      <c r="AJ83" s="112"/>
    </row>
    <row r="84" spans="9:36" ht="12">
      <c r="I84" s="6"/>
      <c r="O84" s="56"/>
      <c r="P84" s="47"/>
      <c r="Q84" s="47"/>
      <c r="R84" s="61"/>
      <c r="S84" s="60"/>
      <c r="Y84" s="56"/>
      <c r="Z84" s="47"/>
      <c r="AA84" s="47"/>
      <c r="AB84" s="62"/>
      <c r="AC84" s="49"/>
      <c r="AD84" s="6"/>
      <c r="AJ84" s="112"/>
    </row>
    <row r="85" spans="9:36" ht="12">
      <c r="I85" s="6"/>
      <c r="O85" s="56"/>
      <c r="P85" s="47"/>
      <c r="Q85" s="47"/>
      <c r="R85" s="61"/>
      <c r="S85" s="60"/>
      <c r="Y85" s="56"/>
      <c r="Z85" s="47"/>
      <c r="AA85" s="47"/>
      <c r="AB85" s="62"/>
      <c r="AC85" s="49"/>
      <c r="AD85" s="6"/>
      <c r="AJ85" s="112"/>
    </row>
    <row r="86" spans="9:36" ht="12">
      <c r="I86" s="6"/>
      <c r="O86" s="56"/>
      <c r="P86" s="47"/>
      <c r="Q86" s="47"/>
      <c r="R86" s="61"/>
      <c r="S86" s="60"/>
      <c r="Y86" s="56"/>
      <c r="Z86" s="47"/>
      <c r="AA86" s="47"/>
      <c r="AB86" s="62"/>
      <c r="AC86" s="49"/>
      <c r="AD86" s="6"/>
      <c r="AJ86" s="112"/>
    </row>
    <row r="87" spans="9:36" ht="12">
      <c r="I87" s="6"/>
      <c r="O87" s="56"/>
      <c r="P87" s="47"/>
      <c r="Q87" s="47"/>
      <c r="R87" s="61"/>
      <c r="S87" s="60"/>
      <c r="Y87" s="56"/>
      <c r="Z87" s="47"/>
      <c r="AA87" s="47"/>
      <c r="AB87" s="62"/>
      <c r="AC87" s="49"/>
      <c r="AD87" s="6"/>
      <c r="AJ87" s="112"/>
    </row>
    <row r="88" spans="9:36" ht="12">
      <c r="I88" s="6"/>
      <c r="O88" s="56"/>
      <c r="P88" s="47"/>
      <c r="Q88" s="47"/>
      <c r="R88" s="61"/>
      <c r="S88" s="60"/>
      <c r="Y88" s="56"/>
      <c r="Z88" s="47"/>
      <c r="AA88" s="47"/>
      <c r="AB88" s="62"/>
      <c r="AC88" s="49"/>
      <c r="AD88" s="6"/>
      <c r="AJ88" s="112"/>
    </row>
    <row r="89" spans="9:36" ht="12">
      <c r="I89" s="6"/>
      <c r="O89" s="56"/>
      <c r="P89" s="47"/>
      <c r="Q89" s="47"/>
      <c r="R89" s="61"/>
      <c r="S89" s="60"/>
      <c r="Y89" s="56"/>
      <c r="Z89" s="47"/>
      <c r="AA89" s="47"/>
      <c r="AB89" s="62"/>
      <c r="AC89" s="49"/>
      <c r="AD89" s="6"/>
      <c r="AJ89" s="112"/>
    </row>
    <row r="90" spans="9:36" ht="12">
      <c r="I90" s="6"/>
      <c r="O90" s="56"/>
      <c r="P90" s="47"/>
      <c r="Q90" s="47"/>
      <c r="R90" s="61"/>
      <c r="S90" s="60"/>
      <c r="Y90" s="56"/>
      <c r="Z90" s="47"/>
      <c r="AA90" s="47"/>
      <c r="AB90" s="62"/>
      <c r="AC90" s="49"/>
      <c r="AD90" s="6"/>
      <c r="AJ90" s="112"/>
    </row>
    <row r="91" spans="9:36" ht="12">
      <c r="I91" s="6"/>
      <c r="O91" s="56"/>
      <c r="P91" s="47"/>
      <c r="Q91" s="47"/>
      <c r="R91" s="61"/>
      <c r="S91" s="60"/>
      <c r="Y91" s="56"/>
      <c r="Z91" s="47"/>
      <c r="AA91" s="47"/>
      <c r="AB91" s="62"/>
      <c r="AC91" s="49"/>
      <c r="AD91" s="6"/>
      <c r="AJ91" s="112"/>
    </row>
    <row r="92" spans="9:36" ht="12">
      <c r="I92" s="6"/>
      <c r="O92" s="56"/>
      <c r="P92" s="47"/>
      <c r="Q92" s="47"/>
      <c r="R92" s="61"/>
      <c r="S92" s="60"/>
      <c r="Y92" s="56"/>
      <c r="Z92" s="47"/>
      <c r="AA92" s="47"/>
      <c r="AB92" s="62"/>
      <c r="AC92" s="49"/>
      <c r="AD92" s="6"/>
      <c r="AJ92" s="112"/>
    </row>
    <row r="93" spans="9:36" ht="12">
      <c r="I93" s="6"/>
      <c r="O93" s="56"/>
      <c r="P93" s="47"/>
      <c r="Q93" s="47"/>
      <c r="R93" s="61"/>
      <c r="S93" s="60"/>
      <c r="Y93" s="56"/>
      <c r="Z93" s="47"/>
      <c r="AA93" s="47"/>
      <c r="AB93" s="62"/>
      <c r="AC93" s="49"/>
      <c r="AD93" s="6"/>
      <c r="AJ93" s="112"/>
    </row>
    <row r="94" spans="9:36" ht="12">
      <c r="I94" s="6"/>
      <c r="O94" s="56"/>
      <c r="P94" s="47"/>
      <c r="Q94" s="47"/>
      <c r="R94" s="61"/>
      <c r="S94" s="60"/>
      <c r="Y94" s="56"/>
      <c r="Z94" s="47"/>
      <c r="AA94" s="47"/>
      <c r="AB94" s="62"/>
      <c r="AC94" s="49"/>
      <c r="AD94" s="6"/>
      <c r="AJ94" s="112"/>
    </row>
    <row r="95" spans="9:36" ht="12">
      <c r="I95" s="6"/>
      <c r="O95" s="56"/>
      <c r="P95" s="47"/>
      <c r="Q95" s="47"/>
      <c r="R95" s="61"/>
      <c r="S95" s="60"/>
      <c r="Y95" s="56"/>
      <c r="Z95" s="47"/>
      <c r="AA95" s="47"/>
      <c r="AB95" s="62"/>
      <c r="AC95" s="49"/>
      <c r="AD95" s="6"/>
      <c r="AJ95" s="112"/>
    </row>
    <row r="96" spans="9:36" ht="12">
      <c r="I96" s="6"/>
      <c r="O96" s="56"/>
      <c r="P96" s="47"/>
      <c r="Q96" s="47"/>
      <c r="R96" s="61"/>
      <c r="S96" s="60"/>
      <c r="Y96" s="56"/>
      <c r="Z96" s="47"/>
      <c r="AA96" s="47"/>
      <c r="AB96" s="62"/>
      <c r="AC96" s="49"/>
      <c r="AD96" s="6"/>
      <c r="AJ96" s="112"/>
    </row>
    <row r="97" spans="9:36" ht="12">
      <c r="I97" s="6"/>
      <c r="O97" s="56"/>
      <c r="P97" s="47"/>
      <c r="Q97" s="47"/>
      <c r="R97" s="61"/>
      <c r="S97" s="60"/>
      <c r="Y97" s="56"/>
      <c r="Z97" s="47"/>
      <c r="AA97" s="47"/>
      <c r="AB97" s="62"/>
      <c r="AC97" s="49"/>
      <c r="AD97" s="6"/>
      <c r="AJ97" s="112"/>
    </row>
    <row r="98" spans="9:36" ht="12">
      <c r="I98" s="6"/>
      <c r="O98" s="56"/>
      <c r="P98" s="47"/>
      <c r="Q98" s="47"/>
      <c r="R98" s="61"/>
      <c r="S98" s="60"/>
      <c r="Y98" s="56"/>
      <c r="Z98" s="47"/>
      <c r="AA98" s="47"/>
      <c r="AB98" s="62"/>
      <c r="AC98" s="49"/>
      <c r="AD98" s="6"/>
      <c r="AJ98" s="112"/>
    </row>
    <row r="99" spans="9:36" ht="12">
      <c r="I99" s="6"/>
      <c r="O99" s="56"/>
      <c r="P99" s="47"/>
      <c r="Q99" s="47"/>
      <c r="R99" s="61"/>
      <c r="S99" s="60"/>
      <c r="Y99" s="56"/>
      <c r="Z99" s="47"/>
      <c r="AA99" s="47"/>
      <c r="AB99" s="62"/>
      <c r="AC99" s="49"/>
      <c r="AD99" s="6"/>
      <c r="AJ99" s="112"/>
    </row>
    <row r="100" spans="9:36" ht="12">
      <c r="I100" s="6"/>
      <c r="O100" s="56"/>
      <c r="P100" s="47"/>
      <c r="Q100" s="47"/>
      <c r="R100" s="61"/>
      <c r="S100" s="60"/>
      <c r="Y100" s="56"/>
      <c r="Z100" s="47"/>
      <c r="AA100" s="47"/>
      <c r="AB100" s="62"/>
      <c r="AC100" s="49"/>
      <c r="AD100" s="6"/>
      <c r="AJ100" s="112"/>
    </row>
    <row r="101" spans="9:36" ht="12">
      <c r="I101" s="6"/>
      <c r="O101" s="56"/>
      <c r="P101" s="47"/>
      <c r="Q101" s="47"/>
      <c r="R101" s="61"/>
      <c r="S101" s="60"/>
      <c r="Y101" s="56"/>
      <c r="Z101" s="47"/>
      <c r="AA101" s="47"/>
      <c r="AB101" s="62"/>
      <c r="AC101" s="49"/>
      <c r="AD101" s="6"/>
      <c r="AJ101" s="112"/>
    </row>
    <row r="102" spans="9:36" ht="12">
      <c r="I102" s="6"/>
      <c r="O102" s="56"/>
      <c r="P102" s="47"/>
      <c r="Q102" s="47"/>
      <c r="R102" s="61"/>
      <c r="S102" s="60"/>
      <c r="Y102" s="56"/>
      <c r="Z102" s="47"/>
      <c r="AA102" s="47"/>
      <c r="AB102" s="62"/>
      <c r="AC102" s="49"/>
      <c r="AD102" s="6"/>
      <c r="AJ102" s="112"/>
    </row>
    <row r="103" spans="15:36" ht="12">
      <c r="O103" s="56"/>
      <c r="P103" s="47"/>
      <c r="Q103" s="47"/>
      <c r="R103" s="61"/>
      <c r="S103" s="60"/>
      <c r="Y103" s="56"/>
      <c r="Z103" s="47"/>
      <c r="AA103" s="47"/>
      <c r="AB103" s="62"/>
      <c r="AC103" s="49"/>
      <c r="AD103" s="6"/>
      <c r="AJ103" s="112"/>
    </row>
    <row r="104" spans="15:36" ht="12">
      <c r="O104" s="56"/>
      <c r="P104" s="47"/>
      <c r="Q104" s="47"/>
      <c r="R104" s="61"/>
      <c r="S104" s="60"/>
      <c r="Y104" s="56"/>
      <c r="Z104" s="47"/>
      <c r="AA104" s="47"/>
      <c r="AB104" s="62"/>
      <c r="AC104" s="49"/>
      <c r="AD104" s="6"/>
      <c r="AJ104" s="112"/>
    </row>
    <row r="105" spans="15:36" ht="12">
      <c r="O105" s="56"/>
      <c r="P105" s="47"/>
      <c r="Q105" s="47"/>
      <c r="R105" s="61"/>
      <c r="S105" s="60"/>
      <c r="Y105" s="56"/>
      <c r="Z105" s="47"/>
      <c r="AA105" s="47"/>
      <c r="AB105" s="62"/>
      <c r="AC105" s="49"/>
      <c r="AD105" s="6"/>
      <c r="AJ105" s="112"/>
    </row>
    <row r="106" spans="15:36" ht="12">
      <c r="O106" s="56"/>
      <c r="P106" s="47"/>
      <c r="Q106" s="47"/>
      <c r="R106" s="61"/>
      <c r="S106" s="60"/>
      <c r="Y106" s="56"/>
      <c r="Z106" s="47"/>
      <c r="AA106" s="47"/>
      <c r="AB106" s="62"/>
      <c r="AC106" s="49"/>
      <c r="AD106" s="6"/>
      <c r="AJ106" s="112"/>
    </row>
    <row r="107" spans="15:36" ht="12">
      <c r="O107" s="56"/>
      <c r="P107" s="47"/>
      <c r="Q107" s="47"/>
      <c r="R107" s="61"/>
      <c r="S107" s="60"/>
      <c r="Y107" s="56"/>
      <c r="Z107" s="47"/>
      <c r="AA107" s="47"/>
      <c r="AB107" s="62"/>
      <c r="AC107" s="49"/>
      <c r="AD107" s="6"/>
      <c r="AJ107" s="112"/>
    </row>
    <row r="108" spans="15:36" ht="12">
      <c r="O108" s="56"/>
      <c r="P108" s="47"/>
      <c r="Q108" s="47"/>
      <c r="R108" s="61"/>
      <c r="S108" s="60"/>
      <c r="Y108" s="56"/>
      <c r="Z108" s="47"/>
      <c r="AA108" s="47"/>
      <c r="AB108" s="62"/>
      <c r="AC108" s="49"/>
      <c r="AD108" s="6"/>
      <c r="AJ108" s="112"/>
    </row>
    <row r="109" spans="15:36" ht="12">
      <c r="O109" s="56"/>
      <c r="P109" s="47"/>
      <c r="Q109" s="47"/>
      <c r="R109" s="61"/>
      <c r="S109" s="60"/>
      <c r="Y109" s="56"/>
      <c r="Z109" s="47"/>
      <c r="AA109" s="47"/>
      <c r="AB109" s="62"/>
      <c r="AC109" s="49"/>
      <c r="AJ109" s="112"/>
    </row>
    <row r="110" spans="15:36" ht="12">
      <c r="O110" s="56"/>
      <c r="P110" s="47"/>
      <c r="Q110" s="47"/>
      <c r="R110" s="61"/>
      <c r="S110" s="60"/>
      <c r="Y110" s="56"/>
      <c r="Z110" s="47"/>
      <c r="AA110" s="47"/>
      <c r="AB110" s="62"/>
      <c r="AC110" s="49"/>
      <c r="AJ110" s="60"/>
    </row>
    <row r="111" spans="15:36" ht="12">
      <c r="O111" s="56"/>
      <c r="P111" s="47"/>
      <c r="Q111" s="47"/>
      <c r="R111" s="61"/>
      <c r="S111" s="60"/>
      <c r="Y111" s="56"/>
      <c r="Z111" s="47"/>
      <c r="AA111" s="47"/>
      <c r="AB111" s="62"/>
      <c r="AC111" s="49"/>
      <c r="AJ111" s="60"/>
    </row>
    <row r="112" spans="15:36" ht="12">
      <c r="O112" s="56"/>
      <c r="P112" s="47"/>
      <c r="Q112" s="47"/>
      <c r="R112" s="61"/>
      <c r="S112" s="60"/>
      <c r="AJ112" s="60"/>
    </row>
    <row r="113" spans="15:36" ht="12">
      <c r="O113" s="56"/>
      <c r="P113" s="47"/>
      <c r="Q113" s="47"/>
      <c r="R113" s="61"/>
      <c r="S113" s="60"/>
      <c r="AJ113" s="60"/>
    </row>
    <row r="114" spans="15:19" ht="12">
      <c r="O114" s="56"/>
      <c r="P114" s="47"/>
      <c r="Q114" s="47"/>
      <c r="R114" s="61"/>
      <c r="S114" s="60"/>
    </row>
    <row r="115" spans="15:19" ht="12">
      <c r="O115" s="56"/>
      <c r="P115" s="47"/>
      <c r="Q115" s="47"/>
      <c r="R115" s="61"/>
      <c r="S115" s="60"/>
    </row>
  </sheetData>
  <printOptions gridLines="1"/>
  <pageMargins left="0.5" right="0.5" top="1" bottom="0.75" header="0.5" footer="0.5"/>
  <pageSetup fitToHeight="3" fitToWidth="1" orientation="landscape" scale="64"/>
  <headerFooter alignWithMargins="0">
    <oddHeader>&amp;LVCD Site 209-1270B&amp;CDescribed by _________&amp;RPage  &amp;P</oddHeader>
    <oddFooter>&amp;CDate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28">
      <selection activeCell="B30" sqref="B30"/>
    </sheetView>
  </sheetViews>
  <sheetFormatPr defaultColWidth="9.00390625" defaultRowHeight="12"/>
  <cols>
    <col min="1" max="1" width="11.50390625" style="24" customWidth="1"/>
    <col min="2" max="2" width="19.375" style="24" customWidth="1"/>
    <col min="3" max="6" width="11.50390625" style="24" customWidth="1"/>
    <col min="7" max="7" width="12.125" style="24" customWidth="1"/>
    <col min="8" max="16384" width="11.50390625" style="24" customWidth="1"/>
  </cols>
  <sheetData>
    <row r="2" spans="1:2" ht="18">
      <c r="A2" s="1" t="s">
        <v>20</v>
      </c>
      <c r="B2" s="24" t="s">
        <v>144</v>
      </c>
    </row>
    <row r="3" spans="1:2" ht="15">
      <c r="A3" s="23"/>
      <c r="B3" s="24" t="s">
        <v>161</v>
      </c>
    </row>
    <row r="4" ht="15">
      <c r="A4" s="23"/>
    </row>
    <row r="5" spans="2:3" ht="15">
      <c r="B5" s="35" t="s">
        <v>333</v>
      </c>
      <c r="C5" s="24" t="s">
        <v>157</v>
      </c>
    </row>
    <row r="6" spans="1:3" ht="15">
      <c r="A6" s="25">
        <v>1</v>
      </c>
      <c r="B6" s="25" t="s">
        <v>306</v>
      </c>
      <c r="C6" s="26" t="s">
        <v>313</v>
      </c>
    </row>
    <row r="7" spans="1:3" ht="15">
      <c r="A7" s="25">
        <v>2</v>
      </c>
      <c r="B7" s="25" t="s">
        <v>307</v>
      </c>
      <c r="C7" s="26" t="s">
        <v>310</v>
      </c>
    </row>
    <row r="8" spans="1:3" ht="15">
      <c r="A8" s="25">
        <v>3</v>
      </c>
      <c r="B8" s="25" t="s">
        <v>308</v>
      </c>
      <c r="C8" s="26" t="s">
        <v>311</v>
      </c>
    </row>
    <row r="9" spans="1:3" ht="15">
      <c r="A9" s="25">
        <v>4</v>
      </c>
      <c r="B9" s="25" t="s">
        <v>309</v>
      </c>
      <c r="C9" s="26" t="s">
        <v>312</v>
      </c>
    </row>
    <row r="10" spans="1:3" ht="15">
      <c r="A10" s="25">
        <v>5</v>
      </c>
      <c r="B10" s="25" t="s">
        <v>136</v>
      </c>
      <c r="C10" s="26" t="s">
        <v>158</v>
      </c>
    </row>
    <row r="11" spans="1:3" ht="15">
      <c r="A11" s="25">
        <v>6</v>
      </c>
      <c r="B11" s="25" t="s">
        <v>137</v>
      </c>
      <c r="C11" s="26" t="s">
        <v>159</v>
      </c>
    </row>
    <row r="12" spans="1:3" ht="15">
      <c r="A12" s="25">
        <v>7</v>
      </c>
      <c r="B12" s="25" t="s">
        <v>138</v>
      </c>
      <c r="C12" s="26" t="s">
        <v>160</v>
      </c>
    </row>
    <row r="13" spans="1:3" ht="15">
      <c r="A13" s="25">
        <v>8</v>
      </c>
      <c r="B13" s="25" t="s">
        <v>139</v>
      </c>
      <c r="C13" s="26" t="s">
        <v>140</v>
      </c>
    </row>
    <row r="14" spans="1:3" ht="15">
      <c r="A14" s="25"/>
      <c r="B14" s="25"/>
      <c r="C14" s="26"/>
    </row>
    <row r="15" spans="1:3" ht="15">
      <c r="A15" s="25"/>
      <c r="B15" s="25"/>
      <c r="C15" s="26"/>
    </row>
    <row r="16" spans="1:3" ht="15">
      <c r="A16" s="25">
        <v>9</v>
      </c>
      <c r="B16" s="35" t="s">
        <v>183</v>
      </c>
      <c r="C16" s="26" t="s">
        <v>339</v>
      </c>
    </row>
    <row r="17" spans="1:3" ht="15">
      <c r="A17" s="25"/>
      <c r="B17" s="25"/>
      <c r="C17" s="26"/>
    </row>
    <row r="18" spans="1:3" ht="15">
      <c r="A18" s="25"/>
      <c r="B18" s="35" t="s">
        <v>186</v>
      </c>
      <c r="C18" s="26"/>
    </row>
    <row r="19" spans="1:3" ht="15">
      <c r="A19" s="25">
        <v>10</v>
      </c>
      <c r="B19" s="25" t="s">
        <v>334</v>
      </c>
      <c r="C19" s="26" t="s">
        <v>340</v>
      </c>
    </row>
    <row r="20" spans="1:3" ht="15">
      <c r="A20" s="25">
        <v>11</v>
      </c>
      <c r="B20" s="25" t="s">
        <v>335</v>
      </c>
      <c r="C20" s="26" t="s">
        <v>341</v>
      </c>
    </row>
    <row r="21" spans="1:3" ht="15">
      <c r="A21" s="25">
        <v>12</v>
      </c>
      <c r="B21" s="25" t="s">
        <v>336</v>
      </c>
      <c r="C21" s="26" t="s">
        <v>342</v>
      </c>
    </row>
    <row r="22" spans="1:3" ht="15">
      <c r="A22" s="25">
        <v>13</v>
      </c>
      <c r="B22" s="25" t="s">
        <v>337</v>
      </c>
      <c r="C22" s="26" t="s">
        <v>132</v>
      </c>
    </row>
    <row r="23" spans="1:3" ht="15">
      <c r="A23" s="25">
        <v>14</v>
      </c>
      <c r="B23" s="25" t="s">
        <v>134</v>
      </c>
      <c r="C23" s="26" t="s">
        <v>135</v>
      </c>
    </row>
    <row r="24" spans="1:3" ht="15">
      <c r="A24" s="25">
        <v>15</v>
      </c>
      <c r="B24" s="25" t="s">
        <v>338</v>
      </c>
      <c r="C24" s="26" t="s">
        <v>133</v>
      </c>
    </row>
    <row r="25" spans="1:3" ht="15">
      <c r="A25" s="25">
        <v>16</v>
      </c>
      <c r="B25" s="25" t="s">
        <v>141</v>
      </c>
      <c r="C25" s="26" t="s">
        <v>142</v>
      </c>
    </row>
    <row r="26" spans="1:3" ht="15">
      <c r="A26" s="25"/>
      <c r="B26" s="25"/>
      <c r="C26" s="26"/>
    </row>
    <row r="27" spans="1:3" ht="15">
      <c r="A27" s="25"/>
      <c r="B27" s="35" t="s">
        <v>149</v>
      </c>
      <c r="C27" s="26" t="s">
        <v>151</v>
      </c>
    </row>
    <row r="28" spans="1:2" ht="15">
      <c r="A28" s="25">
        <v>17</v>
      </c>
      <c r="B28" s="25" t="s">
        <v>150</v>
      </c>
    </row>
    <row r="29" spans="1:2" ht="15">
      <c r="A29" s="25">
        <v>18</v>
      </c>
      <c r="B29" s="34" t="s">
        <v>78</v>
      </c>
    </row>
    <row r="31" ht="18">
      <c r="A31" s="1" t="s">
        <v>187</v>
      </c>
    </row>
    <row r="32" spans="1:2" ht="15">
      <c r="A32" s="23" t="s">
        <v>226</v>
      </c>
      <c r="B32" s="24" t="s">
        <v>145</v>
      </c>
    </row>
    <row r="33" ht="15">
      <c r="B33" s="24" t="s">
        <v>146</v>
      </c>
    </row>
    <row r="35" spans="1:2" ht="15">
      <c r="A35" s="23" t="s">
        <v>188</v>
      </c>
      <c r="B35" s="24" t="s">
        <v>162</v>
      </c>
    </row>
    <row r="36" spans="1:4" ht="15">
      <c r="A36" s="26"/>
      <c r="B36" s="25"/>
      <c r="C36" s="25"/>
      <c r="D36" s="25"/>
    </row>
    <row r="37" spans="1:2" ht="15">
      <c r="A37" s="33" t="s">
        <v>189</v>
      </c>
      <c r="B37" s="24" t="s">
        <v>105</v>
      </c>
    </row>
    <row r="38" spans="1:2" ht="15">
      <c r="A38" s="26"/>
      <c r="B38" s="24" t="s">
        <v>106</v>
      </c>
    </row>
    <row r="39" ht="15">
      <c r="A39" s="26"/>
    </row>
    <row r="40" spans="1:6" ht="15">
      <c r="A40" s="26">
        <v>1</v>
      </c>
      <c r="B40" s="25" t="s">
        <v>25</v>
      </c>
      <c r="C40" s="25" t="s">
        <v>26</v>
      </c>
      <c r="E40" s="26">
        <v>5</v>
      </c>
      <c r="F40" s="24" t="s">
        <v>109</v>
      </c>
    </row>
    <row r="41" spans="1:6" ht="15">
      <c r="A41" s="26">
        <v>2</v>
      </c>
      <c r="B41" s="25" t="s">
        <v>27</v>
      </c>
      <c r="C41" s="25" t="s">
        <v>237</v>
      </c>
      <c r="E41" s="26">
        <v>6</v>
      </c>
      <c r="F41" s="24" t="s">
        <v>110</v>
      </c>
    </row>
    <row r="42" spans="1:6" ht="15">
      <c r="A42" s="26">
        <v>3</v>
      </c>
      <c r="B42" s="25" t="s">
        <v>238</v>
      </c>
      <c r="C42" s="25" t="s">
        <v>239</v>
      </c>
      <c r="E42" s="26">
        <v>7</v>
      </c>
      <c r="F42" s="24" t="s">
        <v>111</v>
      </c>
    </row>
    <row r="43" spans="1:6" ht="15">
      <c r="A43" s="26">
        <v>4</v>
      </c>
      <c r="B43" s="25" t="s">
        <v>240</v>
      </c>
      <c r="C43" s="25" t="s">
        <v>241</v>
      </c>
      <c r="E43" s="26">
        <v>8</v>
      </c>
      <c r="F43" s="24" t="s">
        <v>112</v>
      </c>
    </row>
    <row r="45" spans="1:2" ht="15">
      <c r="A45" s="36" t="s">
        <v>190</v>
      </c>
      <c r="B45" s="24" t="s">
        <v>98</v>
      </c>
    </row>
    <row r="52" spans="1:2" ht="15">
      <c r="A52" s="23" t="s">
        <v>19</v>
      </c>
      <c r="B52" s="24" t="s">
        <v>332</v>
      </c>
    </row>
    <row r="54" spans="1:2" ht="15">
      <c r="A54" s="25"/>
      <c r="B54" s="35" t="s">
        <v>333</v>
      </c>
    </row>
    <row r="55" spans="1:2" ht="15">
      <c r="A55" s="26">
        <v>1</v>
      </c>
      <c r="B55" s="33" t="s">
        <v>21</v>
      </c>
    </row>
    <row r="56" spans="1:2" ht="15">
      <c r="A56" s="26">
        <v>2</v>
      </c>
      <c r="B56" s="33" t="s">
        <v>22</v>
      </c>
    </row>
    <row r="57" spans="1:2" ht="15">
      <c r="A57" s="26">
        <v>3</v>
      </c>
      <c r="B57" s="33" t="s">
        <v>23</v>
      </c>
    </row>
    <row r="58" spans="1:2" ht="15">
      <c r="A58" s="26">
        <v>4</v>
      </c>
      <c r="B58" s="33" t="s">
        <v>24</v>
      </c>
    </row>
    <row r="59" spans="1:2" ht="15">
      <c r="A59" s="26">
        <v>5</v>
      </c>
      <c r="B59" s="33" t="s">
        <v>147</v>
      </c>
    </row>
    <row r="60" ht="15">
      <c r="B60" s="23"/>
    </row>
    <row r="61" spans="2:4" ht="15">
      <c r="B61" s="35" t="s">
        <v>183</v>
      </c>
      <c r="D61" s="26"/>
    </row>
    <row r="62" spans="1:4" ht="15">
      <c r="A62" s="26">
        <v>6</v>
      </c>
      <c r="B62" s="33" t="s">
        <v>184</v>
      </c>
      <c r="C62" s="24" t="s">
        <v>90</v>
      </c>
      <c r="D62" s="26"/>
    </row>
    <row r="63" spans="1:4" ht="15">
      <c r="A63" s="26">
        <v>7</v>
      </c>
      <c r="B63" s="23" t="s">
        <v>265</v>
      </c>
      <c r="C63" s="24" t="s">
        <v>90</v>
      </c>
      <c r="D63" s="26"/>
    </row>
    <row r="64" spans="1:4" ht="15">
      <c r="A64" s="26">
        <v>8</v>
      </c>
      <c r="B64" s="23" t="s">
        <v>266</v>
      </c>
      <c r="C64" s="24" t="s">
        <v>90</v>
      </c>
      <c r="D64" s="26"/>
    </row>
    <row r="65" spans="1:4" ht="15">
      <c r="A65" s="26">
        <v>9</v>
      </c>
      <c r="B65" s="23" t="s">
        <v>267</v>
      </c>
      <c r="C65" s="24" t="s">
        <v>90</v>
      </c>
      <c r="D65" s="26"/>
    </row>
    <row r="66" spans="1:4" ht="15">
      <c r="A66" s="26">
        <v>10</v>
      </c>
      <c r="B66" s="23" t="s">
        <v>268</v>
      </c>
      <c r="C66" s="24" t="s">
        <v>90</v>
      </c>
      <c r="D66" s="26"/>
    </row>
    <row r="67" spans="1:4" ht="15">
      <c r="A67" s="26">
        <v>11</v>
      </c>
      <c r="B67" s="23" t="s">
        <v>185</v>
      </c>
      <c r="C67" s="24" t="s">
        <v>91</v>
      </c>
      <c r="D67" s="26"/>
    </row>
    <row r="68" spans="2:4" ht="15">
      <c r="B68" s="23"/>
      <c r="D68" s="26"/>
    </row>
    <row r="69" spans="2:4" ht="15">
      <c r="B69" s="35" t="s">
        <v>186</v>
      </c>
      <c r="D69" s="26"/>
    </row>
    <row r="70" spans="1:4" ht="15">
      <c r="A70" s="26">
        <v>12</v>
      </c>
      <c r="B70" s="23" t="s">
        <v>269</v>
      </c>
      <c r="D70" s="26"/>
    </row>
    <row r="71" spans="1:4" ht="15">
      <c r="A71" s="26">
        <v>13</v>
      </c>
      <c r="B71" s="23" t="s">
        <v>270</v>
      </c>
      <c r="D71" s="26"/>
    </row>
    <row r="72" spans="1:4" ht="15">
      <c r="A72" s="26">
        <v>14</v>
      </c>
      <c r="B72" s="23" t="s">
        <v>271</v>
      </c>
      <c r="D72" s="26"/>
    </row>
    <row r="73" spans="1:4" ht="15">
      <c r="A73" s="26">
        <v>15</v>
      </c>
      <c r="B73" s="23" t="s">
        <v>180</v>
      </c>
      <c r="D73" s="26"/>
    </row>
    <row r="74" spans="1:4" ht="15">
      <c r="A74" s="26">
        <v>16</v>
      </c>
      <c r="B74" s="23" t="s">
        <v>181</v>
      </c>
      <c r="D74" s="26"/>
    </row>
    <row r="75" ht="15">
      <c r="D75" s="26"/>
    </row>
    <row r="76" spans="1:2" ht="15">
      <c r="A76" s="25"/>
      <c r="B76" s="25"/>
    </row>
    <row r="77" spans="1:6" ht="18">
      <c r="A77" s="40" t="s">
        <v>94</v>
      </c>
      <c r="C77" s="24" t="s">
        <v>92</v>
      </c>
      <c r="D77" s="28"/>
      <c r="E77" s="29"/>
      <c r="F77" s="29"/>
    </row>
    <row r="78" spans="1:9" ht="15">
      <c r="A78" s="27"/>
      <c r="D78" s="29"/>
      <c r="E78" s="29"/>
      <c r="F78" s="29"/>
      <c r="G78" s="29"/>
      <c r="H78" s="29"/>
      <c r="I78" s="29"/>
    </row>
    <row r="79" spans="1:9" ht="15">
      <c r="A79" s="30" t="s">
        <v>15</v>
      </c>
      <c r="B79" s="24" t="s">
        <v>113</v>
      </c>
      <c r="D79" s="29"/>
      <c r="E79" s="29"/>
      <c r="F79" s="29"/>
      <c r="G79" s="29"/>
      <c r="H79" s="29"/>
      <c r="I79" s="29"/>
    </row>
    <row r="80" spans="1:9" ht="15">
      <c r="A80" s="30"/>
      <c r="D80" s="29"/>
      <c r="E80" s="29"/>
      <c r="F80" s="29"/>
      <c r="G80" s="29"/>
      <c r="H80" s="29"/>
      <c r="I80" s="29"/>
    </row>
    <row r="81" spans="1:9" ht="15">
      <c r="A81" s="30" t="s">
        <v>16</v>
      </c>
      <c r="B81" s="24" t="s">
        <v>114</v>
      </c>
      <c r="D81" s="29"/>
      <c r="E81" s="29"/>
      <c r="F81" s="29"/>
      <c r="G81" s="29"/>
      <c r="H81" s="29"/>
      <c r="I81" s="29"/>
    </row>
    <row r="82" spans="1:9" ht="15">
      <c r="A82" s="30"/>
      <c r="D82" s="29"/>
      <c r="E82" s="29"/>
      <c r="F82" s="29"/>
      <c r="G82" s="29"/>
      <c r="H82" s="29"/>
      <c r="I82" s="29"/>
    </row>
    <row r="83" spans="1:9" ht="15">
      <c r="A83" s="30" t="s">
        <v>143</v>
      </c>
      <c r="B83" s="24" t="s">
        <v>93</v>
      </c>
      <c r="D83" s="29"/>
      <c r="E83" s="29"/>
      <c r="F83" s="29"/>
      <c r="G83" s="29"/>
      <c r="H83" s="29"/>
      <c r="I83" s="29"/>
    </row>
    <row r="84" spans="1:9" ht="15">
      <c r="A84" s="30"/>
      <c r="D84" s="29"/>
      <c r="E84" s="29"/>
      <c r="F84" s="29"/>
      <c r="G84" s="29"/>
      <c r="H84" s="29"/>
      <c r="I84" s="29"/>
    </row>
    <row r="85" spans="1:9" ht="15">
      <c r="A85" s="30" t="s">
        <v>17</v>
      </c>
      <c r="B85" s="24" t="s">
        <v>95</v>
      </c>
      <c r="D85" s="29"/>
      <c r="E85" s="29"/>
      <c r="F85" s="29"/>
      <c r="G85" s="29"/>
      <c r="H85" s="29"/>
      <c r="I85" s="29"/>
    </row>
    <row r="86" spans="1:9" ht="15">
      <c r="A86" s="31"/>
      <c r="B86" s="24" t="s">
        <v>108</v>
      </c>
      <c r="D86" s="29"/>
      <c r="E86" s="29"/>
      <c r="F86" s="29"/>
      <c r="G86" s="29"/>
      <c r="H86" s="29"/>
      <c r="I86" s="29"/>
    </row>
    <row r="87" spans="1:9" ht="15">
      <c r="A87" s="32"/>
      <c r="D87" s="29"/>
      <c r="E87" s="29"/>
      <c r="F87" s="29"/>
      <c r="G87" s="29"/>
      <c r="H87" s="29"/>
      <c r="I87" s="29"/>
    </row>
    <row r="88" spans="1:9" ht="15">
      <c r="A88" s="26">
        <v>1</v>
      </c>
      <c r="B88" s="23" t="s">
        <v>248</v>
      </c>
      <c r="C88" s="24" t="s">
        <v>219</v>
      </c>
      <c r="D88" s="29"/>
      <c r="E88" s="29"/>
      <c r="F88" s="29"/>
      <c r="G88" s="29"/>
      <c r="H88" s="29"/>
      <c r="I88" s="29"/>
    </row>
    <row r="89" spans="1:3" ht="15">
      <c r="A89" s="26">
        <v>2</v>
      </c>
      <c r="B89" s="33" t="s">
        <v>116</v>
      </c>
      <c r="C89" s="24" t="s">
        <v>117</v>
      </c>
    </row>
    <row r="90" spans="1:9" ht="15">
      <c r="A90" s="26">
        <v>3</v>
      </c>
      <c r="B90" s="33" t="s">
        <v>303</v>
      </c>
      <c r="C90" s="24" t="s">
        <v>153</v>
      </c>
      <c r="D90" s="29"/>
      <c r="E90" s="29"/>
      <c r="F90" s="29"/>
      <c r="G90" s="29"/>
      <c r="H90" s="29"/>
      <c r="I90" s="29"/>
    </row>
    <row r="91" spans="1:3" ht="15">
      <c r="A91" s="26">
        <v>4</v>
      </c>
      <c r="B91" s="33" t="s">
        <v>305</v>
      </c>
      <c r="C91" s="24" t="s">
        <v>220</v>
      </c>
    </row>
    <row r="92" spans="1:9" ht="15">
      <c r="A92" s="26">
        <v>5</v>
      </c>
      <c r="B92" s="23" t="s">
        <v>304</v>
      </c>
      <c r="C92" s="24" t="s">
        <v>154</v>
      </c>
      <c r="D92" s="29"/>
      <c r="E92" s="29"/>
      <c r="F92" s="29"/>
      <c r="G92" s="29"/>
      <c r="H92" s="29"/>
      <c r="I92" s="29"/>
    </row>
    <row r="93" spans="1:2" ht="15">
      <c r="A93" s="26"/>
      <c r="B93" s="34"/>
    </row>
    <row r="94" spans="1:2" ht="15">
      <c r="A94" s="30" t="s">
        <v>18</v>
      </c>
      <c r="B94" s="24" t="s">
        <v>115</v>
      </c>
    </row>
    <row r="95" ht="15">
      <c r="A95" s="26"/>
    </row>
    <row r="96" spans="1:3" ht="12.75" customHeight="1">
      <c r="A96" s="26">
        <v>1</v>
      </c>
      <c r="B96" s="33" t="s">
        <v>242</v>
      </c>
      <c r="C96" s="26" t="s">
        <v>247</v>
      </c>
    </row>
    <row r="97" spans="1:3" ht="12.75" customHeight="1">
      <c r="A97" s="26">
        <v>2</v>
      </c>
      <c r="B97" s="33" t="s">
        <v>243</v>
      </c>
      <c r="C97" s="26" t="s">
        <v>245</v>
      </c>
    </row>
    <row r="98" spans="1:3" ht="12.75" customHeight="1">
      <c r="A98" s="26">
        <v>3</v>
      </c>
      <c r="B98" s="33" t="s">
        <v>244</v>
      </c>
      <c r="C98" s="26" t="s">
        <v>246</v>
      </c>
    </row>
    <row r="99" ht="15">
      <c r="A99" s="26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>
      <selection activeCell="F30" sqref="F30:G33"/>
    </sheetView>
  </sheetViews>
  <sheetFormatPr defaultColWidth="9.00390625" defaultRowHeight="12"/>
  <cols>
    <col min="1" max="1" width="6.00390625" style="2" customWidth="1"/>
    <col min="2" max="2" width="4.00390625" style="2" customWidth="1"/>
    <col min="3" max="3" width="3.00390625" style="2" customWidth="1"/>
    <col min="4" max="4" width="6.00390625" style="54" customWidth="1"/>
    <col min="5" max="5" width="11.50390625" style="0" customWidth="1"/>
    <col min="6" max="6" width="10.875" style="55" customWidth="1"/>
    <col min="7" max="7" width="7.375" style="0" customWidth="1"/>
    <col min="8" max="15" width="11.50390625" style="0" customWidth="1"/>
    <col min="16" max="16" width="6.00390625" style="54" customWidth="1"/>
    <col min="17" max="16384" width="11.50390625" style="0" customWidth="1"/>
  </cols>
  <sheetData>
    <row r="1" spans="1:16" ht="40.5">
      <c r="A1" s="16" t="s">
        <v>225</v>
      </c>
      <c r="B1" s="16" t="s">
        <v>20</v>
      </c>
      <c r="C1" s="18" t="s">
        <v>163</v>
      </c>
      <c r="D1" s="77" t="s">
        <v>225</v>
      </c>
      <c r="F1" s="55" t="s">
        <v>164</v>
      </c>
      <c r="G1" t="s">
        <v>225</v>
      </c>
      <c r="P1" s="77" t="s">
        <v>225</v>
      </c>
    </row>
    <row r="2" spans="1:16" ht="11.25">
      <c r="A2" s="54">
        <v>0</v>
      </c>
      <c r="B2" s="5">
        <v>10</v>
      </c>
      <c r="C2" s="2">
        <v>40</v>
      </c>
      <c r="D2" s="54">
        <v>0</v>
      </c>
      <c r="F2" s="55">
        <v>3.5138399999999996</v>
      </c>
      <c r="G2">
        <v>0.13</v>
      </c>
      <c r="P2" s="54">
        <v>0</v>
      </c>
    </row>
    <row r="3" spans="1:16" ht="11.25">
      <c r="A3" s="54">
        <v>0.03</v>
      </c>
      <c r="B3" s="6">
        <v>16</v>
      </c>
      <c r="C3" s="2">
        <v>50</v>
      </c>
      <c r="D3" s="54">
        <v>0.03</v>
      </c>
      <c r="F3" s="55">
        <v>1.6770599999999998</v>
      </c>
      <c r="G3">
        <v>0.83</v>
      </c>
      <c r="P3" s="54">
        <v>0.03</v>
      </c>
    </row>
    <row r="4" spans="1:16" ht="11.25">
      <c r="A4" s="54">
        <v>0.075</v>
      </c>
      <c r="B4" s="7">
        <v>10</v>
      </c>
      <c r="C4" s="39">
        <v>40</v>
      </c>
      <c r="D4" s="54">
        <v>0.075</v>
      </c>
      <c r="F4" s="55">
        <v>1.2777599999999998</v>
      </c>
      <c r="G4">
        <v>0.95</v>
      </c>
      <c r="P4" s="54">
        <v>0.075</v>
      </c>
    </row>
    <row r="5" spans="1:16" ht="11.25">
      <c r="A5" s="77">
        <v>1.5</v>
      </c>
      <c r="B5" s="78">
        <v>10</v>
      </c>
      <c r="C5" s="74">
        <v>40</v>
      </c>
      <c r="D5" s="92">
        <v>1.5</v>
      </c>
      <c r="F5" s="55">
        <v>2.23608</v>
      </c>
      <c r="G5">
        <v>1.1</v>
      </c>
      <c r="P5" s="92">
        <v>1.5</v>
      </c>
    </row>
    <row r="6" spans="1:16" ht="11.25">
      <c r="A6" s="54">
        <v>12.4</v>
      </c>
      <c r="B6" s="6">
        <v>10</v>
      </c>
      <c r="C6" s="2">
        <v>40</v>
      </c>
      <c r="D6" s="54">
        <v>12.4</v>
      </c>
      <c r="F6" s="55">
        <v>3.993</v>
      </c>
      <c r="G6">
        <v>1.23</v>
      </c>
      <c r="P6" s="54">
        <v>12.4</v>
      </c>
    </row>
    <row r="7" spans="1:16" ht="11.25">
      <c r="A7" s="54">
        <v>12.465</v>
      </c>
      <c r="B7" s="6">
        <v>10</v>
      </c>
      <c r="C7" s="2">
        <v>45</v>
      </c>
      <c r="D7" s="54">
        <v>12.465</v>
      </c>
      <c r="F7" s="55">
        <v>6.2823199999999995</v>
      </c>
      <c r="G7">
        <v>1.4</v>
      </c>
      <c r="P7" s="54">
        <v>12.465</v>
      </c>
    </row>
    <row r="8" spans="1:16" ht="11.25">
      <c r="A8" s="54">
        <v>12.95</v>
      </c>
      <c r="B8" s="7">
        <v>10</v>
      </c>
      <c r="C8" s="39">
        <v>40</v>
      </c>
      <c r="D8" s="92">
        <v>12.95</v>
      </c>
      <c r="F8" s="55">
        <v>5.270759999999999</v>
      </c>
      <c r="G8">
        <v>1.55</v>
      </c>
      <c r="P8" s="92">
        <v>12.95</v>
      </c>
    </row>
    <row r="9" spans="1:16" ht="11.25">
      <c r="A9" s="77">
        <v>13.86</v>
      </c>
      <c r="B9" s="78">
        <v>10</v>
      </c>
      <c r="C9" s="74">
        <v>45</v>
      </c>
      <c r="D9" s="54">
        <v>13.86</v>
      </c>
      <c r="F9" s="55">
        <v>9.8494</v>
      </c>
      <c r="G9">
        <v>12.99</v>
      </c>
      <c r="P9" s="54">
        <v>13.86</v>
      </c>
    </row>
    <row r="10" spans="1:16" ht="11.25">
      <c r="A10" s="54">
        <v>13.5</v>
      </c>
      <c r="B10" s="6">
        <v>10</v>
      </c>
      <c r="C10" s="2">
        <v>40</v>
      </c>
      <c r="D10" s="67">
        <v>13.5</v>
      </c>
      <c r="G10">
        <v>13.2</v>
      </c>
      <c r="P10" s="67">
        <v>13.5</v>
      </c>
    </row>
    <row r="11" spans="1:16" ht="11.25">
      <c r="A11" s="54">
        <v>13.63</v>
      </c>
      <c r="B11" s="6">
        <v>10</v>
      </c>
      <c r="C11" s="2">
        <v>40</v>
      </c>
      <c r="D11" s="54">
        <v>13.63</v>
      </c>
      <c r="F11" s="55">
        <v>6.06936</v>
      </c>
      <c r="G11">
        <v>13.59</v>
      </c>
      <c r="P11" s="54">
        <v>13.63</v>
      </c>
    </row>
    <row r="12" spans="1:16" ht="11.25">
      <c r="A12" s="54">
        <v>13.8</v>
      </c>
      <c r="B12" s="6">
        <v>10</v>
      </c>
      <c r="C12" s="2">
        <v>43</v>
      </c>
      <c r="D12" s="54">
        <v>13.8</v>
      </c>
      <c r="F12" s="55">
        <v>3.30088</v>
      </c>
      <c r="G12">
        <v>13.65</v>
      </c>
      <c r="P12" s="54">
        <v>13.8</v>
      </c>
    </row>
    <row r="13" spans="1:16" ht="11.25">
      <c r="A13" s="92">
        <v>13.9</v>
      </c>
      <c r="B13" s="7">
        <v>10</v>
      </c>
      <c r="C13" s="39">
        <v>40</v>
      </c>
      <c r="D13" s="54">
        <v>13.9</v>
      </c>
      <c r="F13" s="55">
        <v>4.126099999999999</v>
      </c>
      <c r="G13">
        <v>13.95</v>
      </c>
      <c r="P13" s="54">
        <v>13.9</v>
      </c>
    </row>
    <row r="14" spans="1:16" ht="11.25">
      <c r="A14" s="55">
        <v>13.62</v>
      </c>
      <c r="B14" s="6">
        <v>10</v>
      </c>
      <c r="C14" s="2">
        <v>40</v>
      </c>
      <c r="D14" s="54">
        <v>13.62</v>
      </c>
      <c r="F14" s="55">
        <v>6.921200000000001</v>
      </c>
      <c r="G14">
        <v>14.02</v>
      </c>
      <c r="P14" s="54">
        <v>13.62</v>
      </c>
    </row>
    <row r="15" spans="1:16" ht="11.25">
      <c r="A15" s="54">
        <v>13.66</v>
      </c>
      <c r="B15" s="6">
        <v>16</v>
      </c>
      <c r="C15" s="2">
        <v>50</v>
      </c>
      <c r="D15" s="54">
        <v>13.66</v>
      </c>
      <c r="F15" s="55">
        <v>4.259200000000001</v>
      </c>
      <c r="G15">
        <v>14.2</v>
      </c>
      <c r="P15" s="54">
        <v>13.66</v>
      </c>
    </row>
    <row r="16" spans="1:16" ht="11.25">
      <c r="A16" s="92">
        <v>13.73</v>
      </c>
      <c r="B16" s="7">
        <v>10</v>
      </c>
      <c r="C16" s="39">
        <v>45</v>
      </c>
      <c r="D16" s="77">
        <v>13.73</v>
      </c>
      <c r="F16" s="55">
        <v>2.31594</v>
      </c>
      <c r="G16">
        <v>14.66</v>
      </c>
      <c r="P16" s="77">
        <v>13.73</v>
      </c>
    </row>
    <row r="17" spans="1:16" ht="11.25">
      <c r="A17" s="54">
        <v>19</v>
      </c>
      <c r="B17" s="6">
        <v>10</v>
      </c>
      <c r="C17" s="2">
        <v>55</v>
      </c>
      <c r="D17" s="54">
        <v>15.11</v>
      </c>
      <c r="G17">
        <v>14.16</v>
      </c>
      <c r="P17" s="54">
        <v>15.11</v>
      </c>
    </row>
    <row r="18" spans="1:16" ht="11.25">
      <c r="A18" s="67">
        <v>19.95</v>
      </c>
      <c r="B18" s="7">
        <v>16</v>
      </c>
      <c r="C18" s="39">
        <v>50</v>
      </c>
      <c r="D18" s="54">
        <v>16.06</v>
      </c>
      <c r="F18" s="55">
        <v>3.91314</v>
      </c>
      <c r="G18">
        <v>14.29</v>
      </c>
      <c r="P18" s="54">
        <v>16.06</v>
      </c>
    </row>
    <row r="19" spans="1:16" ht="11.25">
      <c r="A19" s="54">
        <v>20.43</v>
      </c>
      <c r="B19" s="6">
        <v>16</v>
      </c>
      <c r="C19" s="2">
        <v>50</v>
      </c>
      <c r="D19" s="54">
        <v>16.54</v>
      </c>
      <c r="F19" s="55">
        <v>6.8147199999999994</v>
      </c>
      <c r="G19">
        <v>14.44</v>
      </c>
      <c r="P19" s="54">
        <v>16.54</v>
      </c>
    </row>
    <row r="20" spans="1:16" ht="11.25">
      <c r="A20" s="54">
        <v>20.63</v>
      </c>
      <c r="B20" s="6">
        <v>10</v>
      </c>
      <c r="C20" s="2">
        <v>55</v>
      </c>
      <c r="D20" s="54">
        <v>16.74</v>
      </c>
      <c r="F20" s="55">
        <v>3.0612999999999997</v>
      </c>
      <c r="G20">
        <v>14.57</v>
      </c>
      <c r="P20" s="54">
        <v>16.74</v>
      </c>
    </row>
    <row r="21" spans="1:16" ht="11.25">
      <c r="A21" s="54">
        <v>20.67</v>
      </c>
      <c r="B21" s="6">
        <v>10</v>
      </c>
      <c r="C21" s="2">
        <v>60</v>
      </c>
      <c r="D21" s="92">
        <v>16.78</v>
      </c>
      <c r="F21" s="55">
        <v>3.7534199999999998</v>
      </c>
      <c r="G21">
        <v>14.66</v>
      </c>
      <c r="P21" s="92">
        <v>16.78</v>
      </c>
    </row>
    <row r="22" spans="1:16" ht="11.25">
      <c r="A22" s="54">
        <v>20.71</v>
      </c>
      <c r="B22" s="6">
        <v>16</v>
      </c>
      <c r="C22" s="2">
        <v>50</v>
      </c>
      <c r="D22" s="54">
        <v>16.82</v>
      </c>
      <c r="F22" s="55">
        <v>5.190899999999999</v>
      </c>
      <c r="G22">
        <v>14.7</v>
      </c>
      <c r="P22" s="54">
        <v>16.82</v>
      </c>
    </row>
    <row r="23" spans="1:16" ht="11.25">
      <c r="A23" s="54">
        <v>20.72</v>
      </c>
      <c r="B23" s="7">
        <v>10</v>
      </c>
      <c r="C23" s="39">
        <v>60</v>
      </c>
      <c r="D23" s="54">
        <v>16.83</v>
      </c>
      <c r="F23" s="55">
        <v>5.350619999999999</v>
      </c>
      <c r="G23">
        <v>14.74</v>
      </c>
      <c r="P23" s="54">
        <v>16.83</v>
      </c>
    </row>
    <row r="24" spans="1:16" ht="11.25">
      <c r="A24" s="77">
        <v>22</v>
      </c>
      <c r="B24" s="78">
        <v>10</v>
      </c>
      <c r="C24" s="74"/>
      <c r="D24" s="92">
        <v>22</v>
      </c>
      <c r="F24" s="55">
        <v>1.3842399999999997</v>
      </c>
      <c r="G24">
        <v>15</v>
      </c>
      <c r="P24" s="92">
        <v>22</v>
      </c>
    </row>
    <row r="25" spans="1:16" ht="11.25">
      <c r="A25" s="54">
        <v>27</v>
      </c>
      <c r="B25" s="56">
        <v>10</v>
      </c>
      <c r="C25" s="2">
        <v>50</v>
      </c>
      <c r="D25" s="54">
        <v>27</v>
      </c>
      <c r="F25" s="55">
        <v>1.4907199999999998</v>
      </c>
      <c r="G25">
        <v>15.36</v>
      </c>
      <c r="P25" s="54">
        <v>27</v>
      </c>
    </row>
    <row r="26" spans="1:16" ht="11.25">
      <c r="A26" s="54">
        <v>27.03</v>
      </c>
      <c r="B26" s="56">
        <v>10</v>
      </c>
      <c r="C26" s="2">
        <v>55</v>
      </c>
      <c r="D26" s="54">
        <v>27.03</v>
      </c>
      <c r="F26" s="55">
        <v>4.31244</v>
      </c>
      <c r="G26">
        <v>15.46</v>
      </c>
      <c r="P26" s="54">
        <v>27.03</v>
      </c>
    </row>
    <row r="27" spans="1:16" ht="11.25">
      <c r="A27" s="54">
        <v>27.39</v>
      </c>
      <c r="B27" s="56">
        <v>10</v>
      </c>
      <c r="C27" s="2">
        <v>50</v>
      </c>
      <c r="D27" s="54">
        <v>27.39</v>
      </c>
      <c r="F27" s="55">
        <v>4.2592</v>
      </c>
      <c r="G27">
        <v>15.77</v>
      </c>
      <c r="P27" s="54">
        <v>27.39</v>
      </c>
    </row>
    <row r="28" spans="1:16" ht="11.25">
      <c r="A28" s="54">
        <v>27.465</v>
      </c>
      <c r="B28" s="56">
        <v>10</v>
      </c>
      <c r="C28" s="2">
        <v>45</v>
      </c>
      <c r="D28" s="92">
        <v>27.465</v>
      </c>
      <c r="F28" s="55">
        <v>3.5138399999999996</v>
      </c>
      <c r="G28">
        <v>15.86</v>
      </c>
      <c r="P28" s="92">
        <v>27.465</v>
      </c>
    </row>
    <row r="29" spans="1:16" ht="11.25">
      <c r="A29" s="92">
        <v>27.51</v>
      </c>
      <c r="B29" s="85">
        <v>10</v>
      </c>
      <c r="C29" s="39">
        <v>45</v>
      </c>
      <c r="D29" s="54">
        <v>27.51</v>
      </c>
      <c r="F29" s="55">
        <v>2.23608</v>
      </c>
      <c r="G29">
        <v>16.05</v>
      </c>
      <c r="P29" s="54">
        <v>27.51</v>
      </c>
    </row>
    <row r="30" spans="1:16" ht="11.25">
      <c r="A30" s="2">
        <v>31.5</v>
      </c>
      <c r="B30" s="56">
        <v>10</v>
      </c>
      <c r="C30" s="2">
        <v>45</v>
      </c>
      <c r="D30" s="54">
        <v>31.5</v>
      </c>
      <c r="F30" s="55">
        <v>0.47916</v>
      </c>
      <c r="G30">
        <v>16.16</v>
      </c>
      <c r="P30" s="54">
        <v>31.5</v>
      </c>
    </row>
    <row r="31" spans="1:16" ht="11.25">
      <c r="A31" s="41">
        <v>31.85</v>
      </c>
      <c r="B31" s="56">
        <v>10</v>
      </c>
      <c r="C31" s="2">
        <v>50</v>
      </c>
      <c r="D31" s="54">
        <v>31.85</v>
      </c>
      <c r="F31" s="55">
        <v>0.6388799999999999</v>
      </c>
      <c r="G31">
        <v>16.25</v>
      </c>
      <c r="P31" s="54">
        <v>31.85</v>
      </c>
    </row>
    <row r="32" spans="1:16" ht="11.25">
      <c r="A32" s="71">
        <v>32.34</v>
      </c>
      <c r="B32" s="85">
        <v>16</v>
      </c>
      <c r="C32" s="39">
        <v>50</v>
      </c>
      <c r="D32" s="54">
        <v>32.34</v>
      </c>
      <c r="F32" s="55">
        <v>0.7187399999999999</v>
      </c>
      <c r="G32">
        <v>16.43</v>
      </c>
      <c r="P32" s="54">
        <v>32.34</v>
      </c>
    </row>
    <row r="33" spans="1:16" ht="11.25">
      <c r="A33" s="2">
        <v>32.9</v>
      </c>
      <c r="B33" s="56">
        <v>10</v>
      </c>
      <c r="C33" s="2">
        <v>55</v>
      </c>
      <c r="D33" s="54">
        <v>32.9</v>
      </c>
      <c r="F33" s="55">
        <v>1.3576199999999998</v>
      </c>
      <c r="G33">
        <v>16.69</v>
      </c>
      <c r="P33" s="54">
        <v>32.9</v>
      </c>
    </row>
    <row r="34" spans="1:16" ht="11.25">
      <c r="A34" s="41">
        <v>33.26</v>
      </c>
      <c r="B34" s="56">
        <v>10</v>
      </c>
      <c r="C34" s="2">
        <v>55</v>
      </c>
      <c r="D34" s="54">
        <v>33.26</v>
      </c>
      <c r="F34" s="55">
        <v>9.74292</v>
      </c>
      <c r="G34">
        <v>27.39</v>
      </c>
      <c r="P34" s="54">
        <v>33.26</v>
      </c>
    </row>
    <row r="35" spans="1:16" ht="11.25">
      <c r="A35" s="41">
        <v>33.63</v>
      </c>
      <c r="B35" s="56">
        <v>10</v>
      </c>
      <c r="C35" s="47">
        <v>55</v>
      </c>
      <c r="D35" s="54">
        <v>33.63</v>
      </c>
      <c r="F35" s="55">
        <v>1.1712799999999999</v>
      </c>
      <c r="G35">
        <v>32.04</v>
      </c>
      <c r="P35" s="54">
        <v>33.63</v>
      </c>
    </row>
    <row r="36" spans="1:16" ht="11.25">
      <c r="A36" s="71">
        <v>32.9</v>
      </c>
      <c r="B36" s="85">
        <v>10</v>
      </c>
      <c r="C36" s="39">
        <v>55</v>
      </c>
      <c r="D36" s="92">
        <v>32.9</v>
      </c>
      <c r="F36" s="55">
        <v>0.95832</v>
      </c>
      <c r="G36">
        <v>32.43</v>
      </c>
      <c r="P36" s="92">
        <v>32.9</v>
      </c>
    </row>
    <row r="37" spans="1:16" ht="11.25">
      <c r="A37" s="2">
        <v>36.5</v>
      </c>
      <c r="B37" s="56">
        <v>10</v>
      </c>
      <c r="C37" s="2">
        <v>50</v>
      </c>
      <c r="D37" s="54">
        <v>36.5</v>
      </c>
      <c r="F37" s="55">
        <v>0.07985999999999999</v>
      </c>
      <c r="G37">
        <v>32.68</v>
      </c>
      <c r="P37" s="54">
        <v>36.5</v>
      </c>
    </row>
    <row r="38" spans="1:16" ht="11.25">
      <c r="A38" s="41">
        <v>36.69</v>
      </c>
      <c r="B38" s="56">
        <v>10</v>
      </c>
      <c r="C38" s="2">
        <v>50</v>
      </c>
      <c r="D38" s="54">
        <v>36.69</v>
      </c>
      <c r="F38" s="55">
        <v>0.11979</v>
      </c>
      <c r="G38">
        <v>32.73</v>
      </c>
      <c r="P38" s="54">
        <v>36.69</v>
      </c>
    </row>
    <row r="39" spans="1:16" ht="11.25">
      <c r="A39" s="41">
        <v>36.815</v>
      </c>
      <c r="B39" s="56">
        <v>10</v>
      </c>
      <c r="C39" s="2">
        <v>55</v>
      </c>
      <c r="D39" s="92">
        <v>36.815</v>
      </c>
      <c r="F39" s="55">
        <v>5.449270588235294</v>
      </c>
      <c r="G39">
        <v>33.39</v>
      </c>
      <c r="P39" s="92">
        <v>36.815</v>
      </c>
    </row>
    <row r="40" spans="1:16" ht="11.25">
      <c r="A40" s="41">
        <v>36.89</v>
      </c>
      <c r="B40" s="56">
        <v>10</v>
      </c>
      <c r="C40" s="2">
        <v>55</v>
      </c>
      <c r="D40" s="54">
        <v>36.89</v>
      </c>
      <c r="F40" s="55">
        <v>2.31594</v>
      </c>
      <c r="G40">
        <v>33.49</v>
      </c>
      <c r="P40" s="54">
        <v>36.89</v>
      </c>
    </row>
    <row r="41" spans="1:16" ht="11.25">
      <c r="A41" s="41">
        <v>37.17</v>
      </c>
      <c r="B41" s="56">
        <v>10</v>
      </c>
      <c r="C41" s="2">
        <v>50</v>
      </c>
      <c r="D41" s="92">
        <v>37.17</v>
      </c>
      <c r="F41" s="55">
        <v>4.3923</v>
      </c>
      <c r="G41">
        <v>33.53</v>
      </c>
      <c r="P41" s="92">
        <v>37.17</v>
      </c>
    </row>
    <row r="42" spans="1:16" ht="11.25">
      <c r="A42" s="41">
        <v>37.27</v>
      </c>
      <c r="B42" s="56">
        <v>16</v>
      </c>
      <c r="C42" s="2">
        <v>55</v>
      </c>
      <c r="D42" s="124">
        <v>37.27</v>
      </c>
      <c r="F42" s="55">
        <v>5.111039999999999</v>
      </c>
      <c r="G42">
        <v>33.57</v>
      </c>
      <c r="P42" s="124">
        <v>37.27</v>
      </c>
    </row>
    <row r="43" spans="1:16" ht="11.25">
      <c r="A43" s="41">
        <v>37.33</v>
      </c>
      <c r="B43" s="56">
        <v>16</v>
      </c>
      <c r="C43" s="2">
        <v>55</v>
      </c>
      <c r="D43" s="54">
        <v>37.33</v>
      </c>
      <c r="F43" s="55">
        <v>5.430479999999999</v>
      </c>
      <c r="G43">
        <v>33.72</v>
      </c>
      <c r="P43" s="54">
        <v>37.33</v>
      </c>
    </row>
    <row r="44" spans="1:16" ht="11.25">
      <c r="A44" s="71">
        <v>37.62</v>
      </c>
      <c r="B44" s="85">
        <v>10</v>
      </c>
      <c r="C44" s="39">
        <v>45</v>
      </c>
      <c r="D44" s="54">
        <v>37.62</v>
      </c>
      <c r="F44" s="55">
        <v>7.82628</v>
      </c>
      <c r="G44">
        <v>33.76</v>
      </c>
      <c r="P44" s="54">
        <v>37.62</v>
      </c>
    </row>
    <row r="45" spans="1:16" ht="11.25">
      <c r="A45" s="2">
        <v>37.86</v>
      </c>
      <c r="B45" s="56">
        <v>10</v>
      </c>
      <c r="C45" s="2">
        <v>50</v>
      </c>
      <c r="D45" s="92">
        <v>37.86</v>
      </c>
      <c r="F45" s="55">
        <v>3.6735599999999997</v>
      </c>
      <c r="G45">
        <v>33.8</v>
      </c>
      <c r="P45" s="92">
        <v>37.86</v>
      </c>
    </row>
    <row r="46" spans="1:16" ht="11.25">
      <c r="A46" s="41">
        <v>38.29</v>
      </c>
      <c r="B46" s="56">
        <v>10</v>
      </c>
      <c r="C46" s="2">
        <v>50</v>
      </c>
      <c r="D46" s="125">
        <v>38.29</v>
      </c>
      <c r="F46" s="55">
        <v>1.5972</v>
      </c>
      <c r="G46">
        <v>33.84</v>
      </c>
      <c r="P46" s="125">
        <v>38.29</v>
      </c>
    </row>
    <row r="47" spans="1:16" ht="11.25">
      <c r="A47" s="71">
        <v>38.55</v>
      </c>
      <c r="B47" s="85">
        <v>10</v>
      </c>
      <c r="C47" s="39">
        <v>50</v>
      </c>
      <c r="D47" s="54">
        <v>38.55</v>
      </c>
      <c r="F47" s="55">
        <v>0.47916</v>
      </c>
      <c r="G47">
        <v>34</v>
      </c>
      <c r="P47" s="54">
        <v>38.55</v>
      </c>
    </row>
    <row r="48" spans="1:16" ht="11.25">
      <c r="A48" s="2">
        <v>39.32</v>
      </c>
      <c r="B48" s="56">
        <v>10</v>
      </c>
      <c r="C48" s="2">
        <v>40</v>
      </c>
      <c r="D48" s="54">
        <v>39.32</v>
      </c>
      <c r="F48" s="55">
        <v>2.47566</v>
      </c>
      <c r="G48">
        <v>34.11</v>
      </c>
      <c r="P48" s="54">
        <v>39.32</v>
      </c>
    </row>
    <row r="49" spans="1:16" ht="11.25">
      <c r="A49" s="65">
        <v>39.85</v>
      </c>
      <c r="B49" s="85">
        <v>10</v>
      </c>
      <c r="C49" s="39">
        <v>40</v>
      </c>
      <c r="D49" s="54">
        <v>39.85</v>
      </c>
      <c r="F49" s="55">
        <v>5.670059999999999</v>
      </c>
      <c r="G49">
        <v>34.15</v>
      </c>
      <c r="P49" s="54">
        <v>39.85</v>
      </c>
    </row>
    <row r="50" spans="1:16" ht="11.25">
      <c r="A50" s="74">
        <v>40.8</v>
      </c>
      <c r="B50" s="87">
        <v>10</v>
      </c>
      <c r="C50" s="74">
        <v>55</v>
      </c>
      <c r="D50" s="54">
        <v>40.8</v>
      </c>
      <c r="F50" s="55">
        <v>6.06936</v>
      </c>
      <c r="G50">
        <v>34.19</v>
      </c>
      <c r="P50" s="54">
        <v>40.8</v>
      </c>
    </row>
    <row r="51" spans="1:16" ht="11.25">
      <c r="A51" s="2">
        <v>40.915</v>
      </c>
      <c r="B51" s="56">
        <v>10</v>
      </c>
      <c r="C51" s="2">
        <v>60</v>
      </c>
      <c r="D51" s="54">
        <v>40.915</v>
      </c>
      <c r="F51" s="55">
        <v>9.9825</v>
      </c>
      <c r="G51">
        <v>34.23</v>
      </c>
      <c r="P51" s="54">
        <v>40.915</v>
      </c>
    </row>
    <row r="52" spans="1:16" ht="11.25">
      <c r="A52" s="2">
        <v>41.125</v>
      </c>
      <c r="B52" s="56">
        <v>16</v>
      </c>
      <c r="C52" s="2">
        <v>55</v>
      </c>
      <c r="D52" s="54">
        <v>41.125</v>
      </c>
      <c r="F52" s="55">
        <v>9.42348</v>
      </c>
      <c r="G52">
        <v>34.27</v>
      </c>
      <c r="P52" s="54">
        <v>41.125</v>
      </c>
    </row>
    <row r="53" spans="1:16" ht="11.25">
      <c r="A53" s="47">
        <v>41.225</v>
      </c>
      <c r="B53" s="56">
        <v>10</v>
      </c>
      <c r="C53" s="47">
        <v>58</v>
      </c>
      <c r="D53" s="54">
        <v>41.225</v>
      </c>
      <c r="F53" s="55">
        <v>8.54502</v>
      </c>
      <c r="G53">
        <v>34.31</v>
      </c>
      <c r="P53" s="54">
        <v>41.225</v>
      </c>
    </row>
    <row r="54" spans="1:16" ht="11.25">
      <c r="A54" s="39">
        <v>42.3</v>
      </c>
      <c r="B54" s="85">
        <v>10</v>
      </c>
      <c r="C54" s="39">
        <v>58</v>
      </c>
      <c r="D54" s="54">
        <v>42.3</v>
      </c>
      <c r="F54" s="55">
        <v>7.986</v>
      </c>
      <c r="G54">
        <v>34.35</v>
      </c>
      <c r="P54" s="54">
        <v>42.3</v>
      </c>
    </row>
    <row r="55" spans="1:16" ht="11.25">
      <c r="A55" s="2">
        <v>42.8</v>
      </c>
      <c r="B55" s="56">
        <v>10</v>
      </c>
      <c r="C55" s="2">
        <v>55</v>
      </c>
      <c r="D55" s="54">
        <v>42.8</v>
      </c>
      <c r="F55" s="55">
        <v>9.66306</v>
      </c>
      <c r="G55">
        <v>34.46</v>
      </c>
      <c r="P55" s="54">
        <v>42.8</v>
      </c>
    </row>
    <row r="56" spans="1:16" ht="11.25">
      <c r="A56" s="2">
        <v>42.85</v>
      </c>
      <c r="B56" s="56">
        <v>10</v>
      </c>
      <c r="C56" s="2">
        <v>60</v>
      </c>
      <c r="D56" s="54">
        <v>42.85</v>
      </c>
      <c r="F56" s="55">
        <v>4.63188</v>
      </c>
      <c r="G56">
        <v>34.57</v>
      </c>
      <c r="P56" s="54">
        <v>42.85</v>
      </c>
    </row>
    <row r="57" spans="1:16" ht="11.25">
      <c r="A57" s="2">
        <v>42.88</v>
      </c>
      <c r="B57" s="56">
        <v>10</v>
      </c>
      <c r="C57" s="2">
        <v>60</v>
      </c>
      <c r="D57" s="92">
        <v>42.88</v>
      </c>
      <c r="F57" s="55">
        <v>5.270759999999999</v>
      </c>
      <c r="G57">
        <v>34.61</v>
      </c>
      <c r="P57" s="92">
        <v>42.88</v>
      </c>
    </row>
    <row r="58" spans="1:16" ht="11.25">
      <c r="A58" s="2">
        <v>42.94</v>
      </c>
      <c r="B58" s="56">
        <v>10</v>
      </c>
      <c r="C58" s="2">
        <v>55</v>
      </c>
      <c r="D58" s="125">
        <v>42.94</v>
      </c>
      <c r="F58" s="55">
        <v>4.47216</v>
      </c>
      <c r="G58">
        <v>34.65</v>
      </c>
      <c r="P58" s="125">
        <v>42.94</v>
      </c>
    </row>
    <row r="59" spans="1:16" ht="11.25">
      <c r="A59" s="2">
        <v>42.97</v>
      </c>
      <c r="B59" s="56">
        <v>16</v>
      </c>
      <c r="C59" s="2">
        <v>55</v>
      </c>
      <c r="D59" s="54">
        <v>42.97</v>
      </c>
      <c r="F59" s="55">
        <v>5.510339999999999</v>
      </c>
      <c r="G59">
        <v>34.69</v>
      </c>
      <c r="P59" s="54">
        <v>42.97</v>
      </c>
    </row>
    <row r="60" spans="1:16" ht="11.25">
      <c r="A60" s="2">
        <v>43.23</v>
      </c>
      <c r="B60" s="56">
        <v>18</v>
      </c>
      <c r="C60" s="2">
        <v>55</v>
      </c>
      <c r="D60" s="54">
        <v>43.23</v>
      </c>
      <c r="F60" s="55">
        <v>7.90614</v>
      </c>
      <c r="G60">
        <v>34.73</v>
      </c>
      <c r="P60" s="54">
        <v>43.23</v>
      </c>
    </row>
    <row r="61" spans="1:16" ht="11.25">
      <c r="A61" s="2">
        <v>43.26</v>
      </c>
      <c r="B61" s="56">
        <v>10</v>
      </c>
      <c r="C61" s="2">
        <v>55</v>
      </c>
      <c r="D61" s="54">
        <v>43.26</v>
      </c>
      <c r="F61" s="55">
        <v>7.5068399999999995</v>
      </c>
      <c r="G61">
        <v>34.77</v>
      </c>
      <c r="P61" s="54">
        <v>43.26</v>
      </c>
    </row>
    <row r="62" spans="1:16" ht="11.25">
      <c r="A62" s="2">
        <v>43.55</v>
      </c>
      <c r="B62" s="6">
        <v>17</v>
      </c>
      <c r="C62" s="2">
        <v>55</v>
      </c>
      <c r="D62" s="54">
        <v>43.55</v>
      </c>
      <c r="F62" s="55">
        <v>6.3888</v>
      </c>
      <c r="G62">
        <v>34.81</v>
      </c>
      <c r="P62" s="54">
        <v>43.55</v>
      </c>
    </row>
    <row r="63" spans="1:16" ht="11.25">
      <c r="A63" s="2">
        <v>43.6</v>
      </c>
      <c r="B63" s="6">
        <v>10</v>
      </c>
      <c r="C63" s="2">
        <v>55</v>
      </c>
      <c r="D63" s="54">
        <v>43.6</v>
      </c>
      <c r="F63" s="55">
        <v>11.393359999999998</v>
      </c>
      <c r="G63">
        <v>37.23</v>
      </c>
      <c r="P63" s="54">
        <v>43.6</v>
      </c>
    </row>
    <row r="64" spans="1:16" ht="11.25">
      <c r="A64" s="47">
        <v>43.86</v>
      </c>
      <c r="B64" s="6">
        <v>16</v>
      </c>
      <c r="C64" s="47">
        <v>55</v>
      </c>
      <c r="D64" s="54">
        <v>43.86</v>
      </c>
      <c r="F64" s="55">
        <v>7.986</v>
      </c>
      <c r="G64">
        <v>37.7</v>
      </c>
      <c r="P64" s="54">
        <v>43.86</v>
      </c>
    </row>
    <row r="65" spans="1:16" ht="11.25">
      <c r="A65" s="39">
        <v>44.15</v>
      </c>
      <c r="B65" s="7">
        <v>10</v>
      </c>
      <c r="C65" s="39">
        <v>55</v>
      </c>
      <c r="D65" s="54">
        <v>44.15</v>
      </c>
      <c r="F65" s="55">
        <v>7.5068399999999995</v>
      </c>
      <c r="G65">
        <v>37.74</v>
      </c>
      <c r="P65" s="54">
        <v>44.15</v>
      </c>
    </row>
    <row r="66" spans="1:16" ht="11.25">
      <c r="A66" s="74">
        <v>44.3</v>
      </c>
      <c r="B66" s="78">
        <v>10</v>
      </c>
      <c r="C66" s="74">
        <v>50</v>
      </c>
      <c r="D66" s="54">
        <v>44.3</v>
      </c>
      <c r="F66" s="55">
        <v>7.986</v>
      </c>
      <c r="G66">
        <v>37.78</v>
      </c>
      <c r="P66" s="54">
        <v>44.3</v>
      </c>
    </row>
    <row r="67" spans="2:7" ht="11.25">
      <c r="B67" s="6"/>
      <c r="F67" s="55">
        <v>7.5068399999999995</v>
      </c>
      <c r="G67">
        <v>37.93</v>
      </c>
    </row>
    <row r="68" spans="2:7" ht="11.25">
      <c r="B68" s="6"/>
      <c r="F68" s="55">
        <v>7.82628</v>
      </c>
      <c r="G68">
        <v>37.97</v>
      </c>
    </row>
    <row r="69" spans="2:7" ht="11.25">
      <c r="B69" s="6"/>
      <c r="F69" s="55">
        <v>6.14922</v>
      </c>
      <c r="G69">
        <v>38.01</v>
      </c>
    </row>
    <row r="70" spans="2:7" ht="11.25">
      <c r="B70" s="6"/>
      <c r="F70" s="55">
        <v>5.590199999999999</v>
      </c>
      <c r="G70">
        <v>38.2</v>
      </c>
    </row>
    <row r="71" spans="2:7" ht="11.25">
      <c r="B71" s="6"/>
      <c r="F71" s="55">
        <v>5.510339999999999</v>
      </c>
      <c r="G71">
        <v>38.41</v>
      </c>
    </row>
    <row r="72" spans="2:7" ht="11.25">
      <c r="B72" s="6"/>
      <c r="F72" s="55">
        <v>6.30894</v>
      </c>
      <c r="G72">
        <v>38.63</v>
      </c>
    </row>
    <row r="73" spans="2:7" ht="11.25">
      <c r="B73" s="6"/>
      <c r="F73" s="55">
        <v>7.187399999999999</v>
      </c>
      <c r="G73">
        <v>38.67</v>
      </c>
    </row>
    <row r="74" spans="2:7" ht="11.25">
      <c r="B74" s="6"/>
      <c r="F74" s="55">
        <v>7.187399999999999</v>
      </c>
      <c r="G74">
        <v>39.02</v>
      </c>
    </row>
    <row r="75" spans="2:7" ht="11.25">
      <c r="B75" s="6"/>
      <c r="F75" s="55">
        <v>6.22908</v>
      </c>
      <c r="G75">
        <v>39.06</v>
      </c>
    </row>
    <row r="76" spans="2:7" ht="11.25">
      <c r="B76" s="6"/>
      <c r="F76" s="55">
        <v>5.90964</v>
      </c>
      <c r="G76">
        <v>39.1</v>
      </c>
    </row>
    <row r="77" spans="2:7" ht="11.25">
      <c r="B77" s="6"/>
      <c r="F77" s="55">
        <v>7.5068399999999995</v>
      </c>
      <c r="G77">
        <v>39.22</v>
      </c>
    </row>
    <row r="78" spans="2:7" ht="11.25">
      <c r="B78" s="6"/>
      <c r="F78" s="55">
        <v>7.82628</v>
      </c>
      <c r="G78">
        <v>39.26</v>
      </c>
    </row>
    <row r="79" spans="2:7" ht="11.25">
      <c r="B79" s="6"/>
      <c r="F79" s="55">
        <v>7.0543</v>
      </c>
      <c r="G79">
        <v>39.36</v>
      </c>
    </row>
    <row r="80" spans="2:7" ht="11.25">
      <c r="B80" s="6"/>
      <c r="F80" s="55">
        <v>6.655</v>
      </c>
      <c r="G80">
        <v>39.46</v>
      </c>
    </row>
    <row r="81" spans="2:7" ht="11.25">
      <c r="B81" s="6"/>
      <c r="F81" s="55">
        <v>4.95132</v>
      </c>
      <c r="G81">
        <v>39.79</v>
      </c>
    </row>
    <row r="82" spans="2:7" ht="11.25">
      <c r="B82" s="6"/>
      <c r="F82" s="55">
        <v>0.7986</v>
      </c>
      <c r="G82">
        <v>41.18</v>
      </c>
    </row>
    <row r="83" spans="2:7" ht="11.25">
      <c r="B83" s="6"/>
      <c r="F83" s="55">
        <v>7.267259999999999</v>
      </c>
      <c r="G83">
        <v>41.27</v>
      </c>
    </row>
    <row r="84" spans="2:7" ht="11.25">
      <c r="B84" s="6"/>
      <c r="F84" s="55">
        <v>7.027679999999999</v>
      </c>
      <c r="G84">
        <v>41.41</v>
      </c>
    </row>
    <row r="85" spans="2:7" ht="11.25">
      <c r="B85" s="6"/>
      <c r="F85" s="55">
        <v>7.74642</v>
      </c>
      <c r="G85">
        <v>41.46</v>
      </c>
    </row>
    <row r="86" spans="2:7" ht="11.25">
      <c r="B86" s="6"/>
      <c r="F86" s="55">
        <v>9.42348</v>
      </c>
      <c r="G86">
        <v>41.66</v>
      </c>
    </row>
    <row r="87" spans="2:7" ht="11.25">
      <c r="B87" s="6"/>
      <c r="F87" s="55">
        <v>5.111039999999999</v>
      </c>
      <c r="G87">
        <v>41.83</v>
      </c>
    </row>
    <row r="88" spans="2:7" ht="11.25">
      <c r="B88" s="6"/>
      <c r="F88" s="55">
        <v>7.560079999999999</v>
      </c>
      <c r="G88">
        <v>42.04</v>
      </c>
    </row>
    <row r="89" spans="2:7" ht="11.25">
      <c r="B89" s="6"/>
      <c r="F89" s="55">
        <v>5.350619999999999</v>
      </c>
      <c r="G89">
        <v>43.03</v>
      </c>
    </row>
    <row r="90" spans="2:7" ht="11.25">
      <c r="B90" s="6"/>
      <c r="F90" s="55">
        <v>4.3923</v>
      </c>
      <c r="G90">
        <v>43.15</v>
      </c>
    </row>
    <row r="91" spans="2:7" ht="11.25">
      <c r="B91" s="6"/>
      <c r="F91" s="55">
        <v>3.7268</v>
      </c>
      <c r="G91">
        <v>43.64</v>
      </c>
    </row>
    <row r="92" spans="2:7" ht="11.25">
      <c r="B92" s="6"/>
      <c r="F92" s="55">
        <v>1.0381799999999999</v>
      </c>
      <c r="G92">
        <v>43.77</v>
      </c>
    </row>
    <row r="93" spans="2:7" ht="11.25">
      <c r="B93" s="6"/>
      <c r="F93" s="55">
        <v>4.170466666666665</v>
      </c>
      <c r="G93">
        <v>44.04</v>
      </c>
    </row>
    <row r="94" spans="2:7" ht="11.25">
      <c r="B94" s="6"/>
      <c r="F94" s="55">
        <v>1.4374799999999999</v>
      </c>
      <c r="G94">
        <v>44.19</v>
      </c>
    </row>
    <row r="95" ht="11.25">
      <c r="B95" s="6"/>
    </row>
    <row r="96" ht="11.25">
      <c r="B96" s="6"/>
    </row>
    <row r="97" ht="11.25">
      <c r="B97" s="6"/>
    </row>
    <row r="98" ht="11.25">
      <c r="B98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3" sqref="D3"/>
    </sheetView>
  </sheetViews>
  <sheetFormatPr defaultColWidth="9.00390625" defaultRowHeight="12"/>
  <cols>
    <col min="1" max="16384" width="11.50390625" style="0" customWidth="1"/>
  </cols>
  <sheetData>
    <row r="1" spans="1:5" ht="11.25">
      <c r="A1" t="s">
        <v>168</v>
      </c>
      <c r="B1" t="s">
        <v>169</v>
      </c>
      <c r="C1" t="s">
        <v>170</v>
      </c>
      <c r="D1" t="s">
        <v>171</v>
      </c>
      <c r="E1" t="s">
        <v>173</v>
      </c>
    </row>
    <row r="2" spans="1:5" ht="11.25">
      <c r="A2">
        <v>1</v>
      </c>
      <c r="B2">
        <v>0</v>
      </c>
      <c r="C2">
        <v>16.06</v>
      </c>
      <c r="D2" t="s">
        <v>172</v>
      </c>
      <c r="E2">
        <v>95</v>
      </c>
    </row>
    <row r="3" spans="1:5" ht="11.25">
      <c r="A3">
        <v>2</v>
      </c>
      <c r="B3">
        <f aca="true" t="shared" si="0" ref="B3:B8">C2</f>
        <v>16.06</v>
      </c>
      <c r="C3">
        <v>16.74</v>
      </c>
      <c r="D3" t="s">
        <v>174</v>
      </c>
      <c r="E3">
        <v>20</v>
      </c>
    </row>
    <row r="4" spans="1:5" ht="11.25">
      <c r="A4">
        <v>3</v>
      </c>
      <c r="B4">
        <f t="shared" si="0"/>
        <v>16.74</v>
      </c>
      <c r="C4">
        <v>27.51</v>
      </c>
      <c r="D4" t="s">
        <v>175</v>
      </c>
      <c r="E4">
        <v>51</v>
      </c>
    </row>
    <row r="5" spans="1:5" ht="11.25">
      <c r="A5">
        <v>4</v>
      </c>
      <c r="B5">
        <f t="shared" si="0"/>
        <v>27.51</v>
      </c>
      <c r="C5">
        <v>31.74</v>
      </c>
      <c r="D5" t="s">
        <v>176</v>
      </c>
      <c r="E5">
        <v>24</v>
      </c>
    </row>
    <row r="6" spans="1:5" ht="11.25">
      <c r="A6">
        <v>5</v>
      </c>
      <c r="B6">
        <f t="shared" si="0"/>
        <v>31.74</v>
      </c>
      <c r="C6">
        <v>32.16</v>
      </c>
      <c r="D6" t="s">
        <v>176</v>
      </c>
      <c r="E6">
        <v>66</v>
      </c>
    </row>
    <row r="7" spans="1:5" ht="11.25">
      <c r="A7">
        <v>6</v>
      </c>
      <c r="B7">
        <f t="shared" si="0"/>
        <v>32.16</v>
      </c>
      <c r="C7">
        <v>33.63</v>
      </c>
      <c r="D7" t="s">
        <v>177</v>
      </c>
      <c r="E7">
        <v>72</v>
      </c>
    </row>
    <row r="8" spans="1:5" ht="11.25">
      <c r="A8">
        <v>7</v>
      </c>
      <c r="B8">
        <f t="shared" si="0"/>
        <v>33.63</v>
      </c>
      <c r="C8">
        <v>45.9</v>
      </c>
      <c r="D8" t="s">
        <v>178</v>
      </c>
      <c r="E8" t="s">
        <v>179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15"/>
  <sheetViews>
    <sheetView workbookViewId="0" topLeftCell="A1">
      <selection activeCell="J18" sqref="J18"/>
    </sheetView>
  </sheetViews>
  <sheetFormatPr defaultColWidth="9.00390625" defaultRowHeight="12"/>
  <cols>
    <col min="1" max="1" width="7.125" style="0" customWidth="1"/>
    <col min="2" max="2" width="5.00390625" style="2" customWidth="1"/>
    <col min="3" max="3" width="3.125" style="2" customWidth="1"/>
    <col min="4" max="4" width="9.125" style="41" customWidth="1"/>
    <col min="5" max="5" width="4.50390625" style="41" customWidth="1"/>
    <col min="6" max="6" width="4.375" style="41" customWidth="1"/>
    <col min="7" max="7" width="4.375" style="128" customWidth="1"/>
    <col min="8" max="8" width="5.50390625" style="41" customWidth="1"/>
    <col min="9" max="9" width="6.50390625" style="54" customWidth="1"/>
    <col min="10" max="10" width="4.00390625" style="132" customWidth="1"/>
    <col min="11" max="11" width="5.50390625" style="139" bestFit="1" customWidth="1"/>
    <col min="12" max="12" width="5.125" style="139" bestFit="1" customWidth="1"/>
    <col min="13" max="13" width="4.625" style="139" bestFit="1" customWidth="1"/>
    <col min="14" max="15" width="4.00390625" style="139" customWidth="1"/>
    <col min="16" max="16" width="5.125" style="2" bestFit="1" customWidth="1"/>
    <col min="17" max="18" width="4.00390625" style="2" customWidth="1"/>
    <col min="19" max="19" width="4.00390625" style="37" customWidth="1"/>
    <col min="20" max="20" width="3.00390625" style="2" customWidth="1"/>
    <col min="21" max="21" width="4.125" style="2" customWidth="1"/>
    <col min="22" max="22" width="3.875" style="2" customWidth="1"/>
    <col min="23" max="23" width="4.375" style="2" customWidth="1"/>
    <col min="24" max="24" width="4.00390625" style="45" customWidth="1"/>
    <col min="25" max="25" width="3.00390625" style="41" customWidth="1"/>
    <col min="26" max="26" width="3.00390625" style="2" customWidth="1"/>
    <col min="27" max="27" width="4.875" style="2" customWidth="1"/>
    <col min="28" max="28" width="3.875" style="2" customWidth="1"/>
    <col min="29" max="29" width="4.00390625" style="45" customWidth="1"/>
    <col min="30" max="30" width="4.00390625" style="41" customWidth="1"/>
    <col min="31" max="31" width="3.875" style="2" customWidth="1"/>
    <col min="32" max="33" width="3.00390625" style="2" customWidth="1"/>
    <col min="34" max="34" width="3.00390625" style="37" customWidth="1"/>
    <col min="35" max="37" width="3.00390625" style="2" customWidth="1"/>
    <col min="38" max="38" width="3.875" style="2" customWidth="1"/>
    <col min="39" max="40" width="4.125" style="2" customWidth="1"/>
    <col min="41" max="41" width="5.375" style="116" customWidth="1"/>
    <col min="42" max="42" width="4.625" style="41" customWidth="1"/>
    <col min="43" max="43" width="30.625" style="50" customWidth="1"/>
    <col min="44" max="44" width="3.875" style="42" customWidth="1"/>
    <col min="45" max="45" width="8.375" style="0" customWidth="1"/>
    <col min="46" max="47" width="4.00390625" style="2" customWidth="1"/>
    <col min="48" max="48" width="4.625" style="2" customWidth="1"/>
    <col min="49" max="49" width="3.50390625" style="2" customWidth="1"/>
    <col min="50" max="50" width="4.625" style="2" customWidth="1"/>
    <col min="51" max="51" width="3.50390625" style="2" customWidth="1"/>
    <col min="52" max="52" width="4.625" style="2" customWidth="1"/>
    <col min="53" max="57" width="4.50390625" style="2" customWidth="1"/>
    <col min="58" max="58" width="58.50390625" style="0" customWidth="1"/>
    <col min="59" max="59" width="11.50390625" style="0" customWidth="1"/>
    <col min="60" max="60" width="29.875" style="0" customWidth="1"/>
    <col min="61" max="61" width="7.875" style="0" customWidth="1"/>
    <col min="62" max="16384" width="11.50390625" style="0" customWidth="1"/>
  </cols>
  <sheetData>
    <row r="1" spans="1:53" ht="18">
      <c r="A1" s="1" t="s">
        <v>191</v>
      </c>
      <c r="AS1" s="1" t="s">
        <v>264</v>
      </c>
      <c r="BA1" s="1"/>
    </row>
    <row r="3" spans="1:45" ht="12">
      <c r="A3" t="s">
        <v>96</v>
      </c>
      <c r="K3" s="142"/>
      <c r="L3" s="142"/>
      <c r="M3" s="142"/>
      <c r="N3" s="142"/>
      <c r="O3" s="142"/>
      <c r="V3" s="39"/>
      <c r="AM3" s="39"/>
      <c r="AN3" s="39"/>
      <c r="AS3" t="s">
        <v>96</v>
      </c>
    </row>
    <row r="4" spans="1:57" s="3" customFormat="1" ht="12">
      <c r="A4" s="8" t="s">
        <v>182</v>
      </c>
      <c r="B4" s="4"/>
      <c r="C4" s="4"/>
      <c r="D4" s="10" t="s">
        <v>221</v>
      </c>
      <c r="E4" s="41"/>
      <c r="F4" s="10"/>
      <c r="G4" s="129"/>
      <c r="H4" s="10"/>
      <c r="I4" s="122" t="s">
        <v>221</v>
      </c>
      <c r="J4" s="132"/>
      <c r="K4" s="144"/>
      <c r="L4" s="141"/>
      <c r="M4" s="141"/>
      <c r="N4" s="141"/>
      <c r="O4" s="150"/>
      <c r="P4" s="13"/>
      <c r="Q4" s="13" t="s">
        <v>14</v>
      </c>
      <c r="R4" s="13"/>
      <c r="S4" s="38"/>
      <c r="T4" s="14"/>
      <c r="U4" s="12"/>
      <c r="V4" s="11"/>
      <c r="W4" s="13" t="s">
        <v>102</v>
      </c>
      <c r="X4" s="46"/>
      <c r="Y4" s="57"/>
      <c r="Z4" s="12"/>
      <c r="AA4" s="13"/>
      <c r="AB4" s="13" t="s">
        <v>103</v>
      </c>
      <c r="AC4" s="46"/>
      <c r="AD4" s="57"/>
      <c r="AE4" s="12"/>
      <c r="AF4" s="13"/>
      <c r="AG4" s="13" t="s">
        <v>196</v>
      </c>
      <c r="AH4" s="38"/>
      <c r="AI4" s="13"/>
      <c r="AJ4" s="14"/>
      <c r="AK4" s="13"/>
      <c r="AL4" s="13" t="s">
        <v>104</v>
      </c>
      <c r="AM4" s="11"/>
      <c r="AN4" s="11"/>
      <c r="AO4" s="117"/>
      <c r="AP4" s="109"/>
      <c r="AQ4" s="51"/>
      <c r="AR4" s="43"/>
      <c r="AS4" s="8" t="s">
        <v>182</v>
      </c>
      <c r="AT4" s="4"/>
      <c r="AU4" s="4"/>
      <c r="AV4" s="9" t="s">
        <v>221</v>
      </c>
      <c r="AW4" s="10"/>
      <c r="AX4" s="9" t="s">
        <v>221</v>
      </c>
      <c r="AY4" s="9" t="s">
        <v>221</v>
      </c>
      <c r="AZ4" s="11"/>
      <c r="BA4" s="11"/>
      <c r="BB4" s="11"/>
      <c r="BC4" s="11" t="s">
        <v>97</v>
      </c>
      <c r="BE4" s="11"/>
    </row>
    <row r="5" spans="1:58" s="3" customFormat="1" ht="60">
      <c r="A5" s="15" t="s">
        <v>222</v>
      </c>
      <c r="B5" s="16" t="s">
        <v>223</v>
      </c>
      <c r="C5" s="16" t="s">
        <v>155</v>
      </c>
      <c r="D5" s="17" t="s">
        <v>156</v>
      </c>
      <c r="E5" s="41" t="s">
        <v>123</v>
      </c>
      <c r="F5" s="17" t="s">
        <v>124</v>
      </c>
      <c r="G5" s="130" t="s">
        <v>82</v>
      </c>
      <c r="H5" s="17" t="s">
        <v>224</v>
      </c>
      <c r="I5" s="123" t="s">
        <v>225</v>
      </c>
      <c r="J5" s="133" t="s">
        <v>20</v>
      </c>
      <c r="K5" s="149" t="s">
        <v>79</v>
      </c>
      <c r="L5" s="140" t="s">
        <v>81</v>
      </c>
      <c r="M5" s="140" t="s">
        <v>80</v>
      </c>
      <c r="N5" s="140" t="s">
        <v>83</v>
      </c>
      <c r="O5" s="151" t="s">
        <v>84</v>
      </c>
      <c r="P5" s="19" t="s">
        <v>226</v>
      </c>
      <c r="Q5" s="19" t="s">
        <v>100</v>
      </c>
      <c r="R5" s="19" t="s">
        <v>99</v>
      </c>
      <c r="S5" s="19" t="s">
        <v>101</v>
      </c>
      <c r="T5" s="20" t="s">
        <v>227</v>
      </c>
      <c r="U5" s="18" t="s">
        <v>226</v>
      </c>
      <c r="V5" s="19" t="s">
        <v>100</v>
      </c>
      <c r="W5" s="19" t="s">
        <v>99</v>
      </c>
      <c r="X5" s="16" t="s">
        <v>101</v>
      </c>
      <c r="Y5" s="58" t="s">
        <v>227</v>
      </c>
      <c r="Z5" s="18" t="s">
        <v>226</v>
      </c>
      <c r="AA5" s="19" t="s">
        <v>100</v>
      </c>
      <c r="AB5" s="19" t="s">
        <v>99</v>
      </c>
      <c r="AC5" s="16" t="s">
        <v>101</v>
      </c>
      <c r="AD5" s="58" t="s">
        <v>227</v>
      </c>
      <c r="AE5" s="18" t="s">
        <v>226</v>
      </c>
      <c r="AF5" s="19" t="s">
        <v>100</v>
      </c>
      <c r="AG5" s="19" t="s">
        <v>99</v>
      </c>
      <c r="AH5" s="19" t="s">
        <v>101</v>
      </c>
      <c r="AI5" s="20" t="s">
        <v>227</v>
      </c>
      <c r="AJ5" s="20" t="s">
        <v>148</v>
      </c>
      <c r="AK5" s="18" t="s">
        <v>226</v>
      </c>
      <c r="AL5" s="19" t="s">
        <v>100</v>
      </c>
      <c r="AM5" s="19" t="s">
        <v>99</v>
      </c>
      <c r="AN5" s="19" t="s">
        <v>101</v>
      </c>
      <c r="AO5" s="118" t="s">
        <v>227</v>
      </c>
      <c r="AP5" s="110" t="s">
        <v>19</v>
      </c>
      <c r="AQ5" s="52" t="s">
        <v>152</v>
      </c>
      <c r="AR5" s="44" t="s">
        <v>118</v>
      </c>
      <c r="AS5" s="15" t="s">
        <v>222</v>
      </c>
      <c r="AT5" s="16" t="s">
        <v>223</v>
      </c>
      <c r="AU5" s="16" t="s">
        <v>155</v>
      </c>
      <c r="AV5" s="16" t="s">
        <v>156</v>
      </c>
      <c r="AW5" s="17" t="s">
        <v>224</v>
      </c>
      <c r="AX5" s="16" t="s">
        <v>225</v>
      </c>
      <c r="AY5" s="16" t="s">
        <v>107</v>
      </c>
      <c r="AZ5" s="16" t="s">
        <v>20</v>
      </c>
      <c r="BA5" s="19" t="s">
        <v>15</v>
      </c>
      <c r="BB5" s="19" t="s">
        <v>16</v>
      </c>
      <c r="BC5" s="21" t="s">
        <v>143</v>
      </c>
      <c r="BD5" s="19" t="s">
        <v>17</v>
      </c>
      <c r="BE5" s="19" t="s">
        <v>18</v>
      </c>
      <c r="BF5" s="22" t="s">
        <v>152</v>
      </c>
    </row>
    <row r="6" spans="1:52" ht="23.25">
      <c r="A6" t="s">
        <v>192</v>
      </c>
      <c r="B6" s="2" t="s">
        <v>119</v>
      </c>
      <c r="C6" s="2">
        <v>1</v>
      </c>
      <c r="D6" s="41" t="s">
        <v>130</v>
      </c>
      <c r="E6" s="41">
        <v>0</v>
      </c>
      <c r="F6" s="42">
        <v>3</v>
      </c>
      <c r="G6" s="131">
        <f>F6-E6</f>
        <v>3</v>
      </c>
      <c r="H6" s="41" t="s">
        <v>120</v>
      </c>
      <c r="I6" s="54">
        <v>0</v>
      </c>
      <c r="J6" s="148">
        <v>10</v>
      </c>
      <c r="K6" s="144"/>
      <c r="L6" s="141">
        <f>F6-E6</f>
        <v>3</v>
      </c>
      <c r="M6" s="141"/>
      <c r="N6" s="141"/>
      <c r="O6" s="150"/>
      <c r="T6" s="48"/>
      <c r="U6" s="94"/>
      <c r="Y6" s="59"/>
      <c r="Z6" s="2">
        <v>50</v>
      </c>
      <c r="AA6" s="2">
        <v>0.1</v>
      </c>
      <c r="AC6" s="45">
        <v>0.5</v>
      </c>
      <c r="AD6" s="59">
        <v>7</v>
      </c>
      <c r="AE6" s="2">
        <v>10</v>
      </c>
      <c r="AJ6" s="5"/>
      <c r="AK6" s="2">
        <v>40</v>
      </c>
      <c r="AL6" s="2">
        <v>0.1</v>
      </c>
      <c r="AM6" s="2">
        <v>0.2</v>
      </c>
      <c r="AN6" s="2">
        <v>0.3</v>
      </c>
      <c r="AO6" s="116">
        <v>7</v>
      </c>
      <c r="AP6" s="111">
        <v>4</v>
      </c>
      <c r="AQ6" s="53" t="s">
        <v>361</v>
      </c>
      <c r="AR6" s="42">
        <v>30</v>
      </c>
      <c r="AZ6" s="5"/>
    </row>
    <row r="7" spans="4:52" ht="21" customHeight="1">
      <c r="D7" s="41" t="s">
        <v>193</v>
      </c>
      <c r="E7" s="41">
        <v>3</v>
      </c>
      <c r="F7" s="55">
        <v>7.5</v>
      </c>
      <c r="G7" s="131">
        <f aca="true" t="shared" si="0" ref="G7:G70">F7-E7</f>
        <v>4.5</v>
      </c>
      <c r="H7" s="41" t="s">
        <v>121</v>
      </c>
      <c r="I7" s="54">
        <f>I$6+E7/100</f>
        <v>0.03</v>
      </c>
      <c r="J7" s="135">
        <v>16</v>
      </c>
      <c r="K7" s="144"/>
      <c r="L7" s="141"/>
      <c r="M7" s="141">
        <f>G7</f>
        <v>4.5</v>
      </c>
      <c r="N7" s="141"/>
      <c r="O7" s="150"/>
      <c r="T7" s="49"/>
      <c r="U7" s="94"/>
      <c r="Z7" s="56"/>
      <c r="AC7" s="45" t="s">
        <v>298</v>
      </c>
      <c r="AE7" s="56"/>
      <c r="AJ7" s="6"/>
      <c r="AN7" s="2" t="s">
        <v>298</v>
      </c>
      <c r="AP7" s="112">
        <v>12</v>
      </c>
      <c r="AQ7" s="53"/>
      <c r="AR7" s="42">
        <v>30</v>
      </c>
      <c r="AZ7" s="6"/>
    </row>
    <row r="8" spans="1:52" ht="45.75">
      <c r="A8" s="64"/>
      <c r="B8" s="39"/>
      <c r="C8" s="39"/>
      <c r="D8" s="65" t="s">
        <v>194</v>
      </c>
      <c r="E8" s="65">
        <v>7.5</v>
      </c>
      <c r="F8" s="66">
        <v>150</v>
      </c>
      <c r="G8" s="131">
        <f t="shared" si="0"/>
        <v>142.5</v>
      </c>
      <c r="H8" s="65" t="s">
        <v>195</v>
      </c>
      <c r="I8" s="54">
        <f>I$6+E8/100</f>
        <v>0.075</v>
      </c>
      <c r="J8" s="136">
        <v>10</v>
      </c>
      <c r="K8" s="145"/>
      <c r="L8" s="142">
        <f>G8</f>
        <v>142.5</v>
      </c>
      <c r="M8" s="142"/>
      <c r="N8" s="142"/>
      <c r="O8" s="152"/>
      <c r="P8" s="39"/>
      <c r="Q8" s="39"/>
      <c r="R8" s="39"/>
      <c r="S8" s="68"/>
      <c r="T8" s="69"/>
      <c r="U8" s="95"/>
      <c r="V8" s="39"/>
      <c r="W8" s="39"/>
      <c r="X8" s="70"/>
      <c r="Y8" s="71"/>
      <c r="Z8" s="39">
        <v>50</v>
      </c>
      <c r="AA8" s="39">
        <v>0.1</v>
      </c>
      <c r="AB8" s="39"/>
      <c r="AC8" s="70">
        <v>2.5</v>
      </c>
      <c r="AD8" s="71">
        <v>7</v>
      </c>
      <c r="AE8" s="39">
        <v>10</v>
      </c>
      <c r="AF8" s="39"/>
      <c r="AG8" s="39"/>
      <c r="AH8" s="68"/>
      <c r="AI8" s="39"/>
      <c r="AJ8" s="7"/>
      <c r="AK8" s="39">
        <v>40</v>
      </c>
      <c r="AL8" s="39">
        <v>0.5</v>
      </c>
      <c r="AM8" s="39">
        <v>1</v>
      </c>
      <c r="AN8" s="39">
        <v>1.5</v>
      </c>
      <c r="AO8" s="93">
        <v>7</v>
      </c>
      <c r="AP8" s="113">
        <v>4</v>
      </c>
      <c r="AQ8" s="72" t="s">
        <v>362</v>
      </c>
      <c r="AR8" s="66">
        <v>60</v>
      </c>
      <c r="AZ8" s="6"/>
    </row>
    <row r="9" spans="1:52" ht="34.5">
      <c r="A9" s="73" t="s">
        <v>192</v>
      </c>
      <c r="B9" s="74" t="s">
        <v>119</v>
      </c>
      <c r="C9" s="74">
        <v>2</v>
      </c>
      <c r="D9" s="75" t="s">
        <v>197</v>
      </c>
      <c r="E9" s="75">
        <v>0</v>
      </c>
      <c r="F9" s="76">
        <v>13</v>
      </c>
      <c r="G9" s="131">
        <f t="shared" si="0"/>
        <v>13</v>
      </c>
      <c r="H9" s="75" t="s">
        <v>120</v>
      </c>
      <c r="I9" s="77">
        <v>1.5</v>
      </c>
      <c r="J9" s="138">
        <v>10</v>
      </c>
      <c r="K9" s="147"/>
      <c r="L9" s="143">
        <f aca="true" t="shared" si="1" ref="L9:L18">G9</f>
        <v>13</v>
      </c>
      <c r="M9" s="143"/>
      <c r="N9" s="143"/>
      <c r="O9" s="153"/>
      <c r="P9" s="74"/>
      <c r="Q9" s="79"/>
      <c r="R9" s="79"/>
      <c r="S9" s="79"/>
      <c r="T9" s="80"/>
      <c r="U9" s="96"/>
      <c r="V9" s="74"/>
      <c r="W9" s="74"/>
      <c r="X9" s="79"/>
      <c r="Y9" s="81"/>
      <c r="Z9" s="74">
        <v>45</v>
      </c>
      <c r="AA9" s="74">
        <v>0.1</v>
      </c>
      <c r="AB9" s="74"/>
      <c r="AC9" s="79">
        <v>1.7</v>
      </c>
      <c r="AD9" s="81">
        <v>7</v>
      </c>
      <c r="AE9" s="74">
        <v>15</v>
      </c>
      <c r="AF9" s="74"/>
      <c r="AG9" s="74"/>
      <c r="AH9" s="83"/>
      <c r="AI9" s="74"/>
      <c r="AJ9" s="78"/>
      <c r="AK9" s="74">
        <v>40</v>
      </c>
      <c r="AL9" s="74">
        <v>0.5</v>
      </c>
      <c r="AM9" s="74">
        <v>0.7</v>
      </c>
      <c r="AN9" s="74">
        <v>1</v>
      </c>
      <c r="AO9" s="119">
        <v>7</v>
      </c>
      <c r="AP9" s="114">
        <v>4</v>
      </c>
      <c r="AQ9" s="84" t="s">
        <v>363</v>
      </c>
      <c r="AR9" s="76">
        <v>60</v>
      </c>
      <c r="AZ9" s="6"/>
    </row>
    <row r="10" spans="1:52" ht="21" customHeight="1">
      <c r="A10" t="s">
        <v>192</v>
      </c>
      <c r="B10" s="2" t="s">
        <v>129</v>
      </c>
      <c r="C10" s="2">
        <v>1</v>
      </c>
      <c r="D10" s="41" t="s">
        <v>198</v>
      </c>
      <c r="E10" s="41">
        <v>1</v>
      </c>
      <c r="F10" s="55">
        <v>6.5</v>
      </c>
      <c r="G10" s="131">
        <f t="shared" si="0"/>
        <v>5.5</v>
      </c>
      <c r="H10" s="41" t="s">
        <v>127</v>
      </c>
      <c r="I10" s="54">
        <v>12.4</v>
      </c>
      <c r="J10" s="135">
        <v>10</v>
      </c>
      <c r="K10" s="144"/>
      <c r="L10" s="141">
        <f t="shared" si="1"/>
        <v>5.5</v>
      </c>
      <c r="M10" s="141"/>
      <c r="N10" s="141"/>
      <c r="O10" s="150"/>
      <c r="T10" s="49"/>
      <c r="U10" s="94"/>
      <c r="Y10" s="60"/>
      <c r="AD10" s="60"/>
      <c r="AJ10" s="6"/>
      <c r="AP10" s="112"/>
      <c r="AQ10" s="53" t="s">
        <v>199</v>
      </c>
      <c r="AR10" s="42">
        <v>10</v>
      </c>
      <c r="AZ10" s="6"/>
    </row>
    <row r="11" spans="4:52" ht="34.5">
      <c r="D11" s="41" t="s">
        <v>200</v>
      </c>
      <c r="E11" s="41">
        <v>6.5</v>
      </c>
      <c r="F11" s="42">
        <v>55</v>
      </c>
      <c r="G11" s="131">
        <f t="shared" si="0"/>
        <v>48.5</v>
      </c>
      <c r="H11" s="41" t="s">
        <v>201</v>
      </c>
      <c r="I11" s="54">
        <f>I$10+E11/100</f>
        <v>12.465</v>
      </c>
      <c r="J11" s="135">
        <v>10</v>
      </c>
      <c r="K11" s="144"/>
      <c r="L11" s="141">
        <f t="shared" si="1"/>
        <v>48.5</v>
      </c>
      <c r="M11" s="141"/>
      <c r="N11" s="141"/>
      <c r="O11" s="150"/>
      <c r="T11" s="49"/>
      <c r="U11" s="94"/>
      <c r="Y11" s="60"/>
      <c r="Z11" s="2">
        <v>45</v>
      </c>
      <c r="AA11" s="2">
        <v>0.1</v>
      </c>
      <c r="AC11" s="45">
        <v>0.5</v>
      </c>
      <c r="AD11" s="60">
        <v>7</v>
      </c>
      <c r="AE11" s="2">
        <v>10</v>
      </c>
      <c r="AJ11" s="6"/>
      <c r="AK11" s="2">
        <v>45</v>
      </c>
      <c r="AL11" s="2">
        <v>0.2</v>
      </c>
      <c r="AM11" s="2">
        <v>0.5</v>
      </c>
      <c r="AN11" s="2">
        <v>1</v>
      </c>
      <c r="AO11" s="116">
        <v>7</v>
      </c>
      <c r="AP11" s="112">
        <v>4</v>
      </c>
      <c r="AQ11" s="53" t="s">
        <v>12</v>
      </c>
      <c r="AZ11" s="6"/>
    </row>
    <row r="12" spans="1:52" ht="12">
      <c r="A12" s="64"/>
      <c r="B12" s="39"/>
      <c r="C12" s="39"/>
      <c r="D12" s="65" t="s">
        <v>202</v>
      </c>
      <c r="E12" s="65">
        <v>55</v>
      </c>
      <c r="F12" s="66">
        <v>146</v>
      </c>
      <c r="G12" s="131">
        <f t="shared" si="0"/>
        <v>91</v>
      </c>
      <c r="H12" s="65" t="s">
        <v>203</v>
      </c>
      <c r="I12" s="54">
        <f>I$10+E12/100</f>
        <v>12.950000000000001</v>
      </c>
      <c r="J12" s="136">
        <v>10</v>
      </c>
      <c r="K12" s="145"/>
      <c r="L12" s="142">
        <f t="shared" si="1"/>
        <v>91</v>
      </c>
      <c r="M12" s="142"/>
      <c r="N12" s="142"/>
      <c r="O12" s="152"/>
      <c r="P12" s="39"/>
      <c r="Q12" s="39"/>
      <c r="R12" s="39"/>
      <c r="S12" s="68"/>
      <c r="T12" s="69"/>
      <c r="U12" s="95"/>
      <c r="V12" s="39"/>
      <c r="W12" s="39"/>
      <c r="X12" s="70"/>
      <c r="Y12" s="71"/>
      <c r="Z12" s="39">
        <v>45</v>
      </c>
      <c r="AA12" s="39">
        <v>0.1</v>
      </c>
      <c r="AB12" s="39"/>
      <c r="AC12" s="70">
        <v>1.7</v>
      </c>
      <c r="AD12" s="71">
        <v>7</v>
      </c>
      <c r="AE12" s="39">
        <v>15</v>
      </c>
      <c r="AF12" s="39"/>
      <c r="AG12" s="39"/>
      <c r="AH12" s="68"/>
      <c r="AI12" s="39"/>
      <c r="AJ12" s="7"/>
      <c r="AK12" s="39">
        <v>40</v>
      </c>
      <c r="AL12" s="39">
        <v>0.2</v>
      </c>
      <c r="AM12" s="39">
        <v>0.6</v>
      </c>
      <c r="AN12" s="39">
        <v>1.5</v>
      </c>
      <c r="AO12" s="93">
        <v>7</v>
      </c>
      <c r="AP12" s="113">
        <v>4</v>
      </c>
      <c r="AQ12" s="72" t="s">
        <v>364</v>
      </c>
      <c r="AR12" s="66"/>
      <c r="AZ12" s="6"/>
    </row>
    <row r="13" spans="1:52" ht="21" customHeight="1">
      <c r="A13" s="73" t="s">
        <v>192</v>
      </c>
      <c r="B13" s="74" t="s">
        <v>129</v>
      </c>
      <c r="C13" s="74">
        <v>2</v>
      </c>
      <c r="D13" s="75" t="s">
        <v>204</v>
      </c>
      <c r="E13" s="75">
        <v>0</v>
      </c>
      <c r="F13" s="76">
        <v>20</v>
      </c>
      <c r="G13" s="131">
        <f t="shared" si="0"/>
        <v>20</v>
      </c>
      <c r="H13" s="75" t="s">
        <v>205</v>
      </c>
      <c r="I13" s="77">
        <v>13.86</v>
      </c>
      <c r="J13" s="138">
        <v>10</v>
      </c>
      <c r="K13" s="147"/>
      <c r="L13" s="143">
        <f t="shared" si="1"/>
        <v>20</v>
      </c>
      <c r="M13" s="143"/>
      <c r="N13" s="143"/>
      <c r="O13" s="153"/>
      <c r="P13" s="74"/>
      <c r="Q13" s="74"/>
      <c r="R13" s="74"/>
      <c r="S13" s="83"/>
      <c r="T13" s="82"/>
      <c r="U13" s="96"/>
      <c r="V13" s="74"/>
      <c r="W13" s="74"/>
      <c r="X13" s="79"/>
      <c r="Y13" s="81"/>
      <c r="Z13" s="74">
        <v>45</v>
      </c>
      <c r="AA13" s="74">
        <v>0.1</v>
      </c>
      <c r="AB13" s="74"/>
      <c r="AC13" s="79">
        <v>0.6</v>
      </c>
      <c r="AD13" s="81">
        <v>7</v>
      </c>
      <c r="AE13" s="74">
        <v>10</v>
      </c>
      <c r="AF13" s="74"/>
      <c r="AG13" s="74"/>
      <c r="AH13" s="83"/>
      <c r="AI13" s="74"/>
      <c r="AJ13" s="78"/>
      <c r="AK13" s="74">
        <v>45</v>
      </c>
      <c r="AL13" s="74">
        <v>0.2</v>
      </c>
      <c r="AM13" s="74">
        <v>0.5</v>
      </c>
      <c r="AN13" s="74">
        <v>1</v>
      </c>
      <c r="AO13" s="119">
        <v>7</v>
      </c>
      <c r="AP13" s="114">
        <v>4</v>
      </c>
      <c r="AQ13" s="84" t="s">
        <v>365</v>
      </c>
      <c r="AR13" s="76"/>
      <c r="AZ13" s="6"/>
    </row>
    <row r="14" spans="1:52" ht="57">
      <c r="A14" t="s">
        <v>192</v>
      </c>
      <c r="B14" s="2" t="s">
        <v>206</v>
      </c>
      <c r="C14" s="2">
        <v>1</v>
      </c>
      <c r="D14" s="41" t="s">
        <v>197</v>
      </c>
      <c r="E14" s="41">
        <v>0</v>
      </c>
      <c r="F14" s="42">
        <v>13</v>
      </c>
      <c r="G14" s="131">
        <f t="shared" si="0"/>
        <v>13</v>
      </c>
      <c r="H14" s="41" t="s">
        <v>205</v>
      </c>
      <c r="I14" s="54">
        <v>13.5</v>
      </c>
      <c r="J14" s="135">
        <v>10</v>
      </c>
      <c r="K14" s="144"/>
      <c r="L14" s="141">
        <f t="shared" si="1"/>
        <v>13</v>
      </c>
      <c r="M14" s="141"/>
      <c r="N14" s="141"/>
      <c r="O14" s="150"/>
      <c r="T14" s="49"/>
      <c r="U14" s="94"/>
      <c r="Y14" s="60"/>
      <c r="Z14" s="2">
        <v>50</v>
      </c>
      <c r="AA14" s="2">
        <v>0.2</v>
      </c>
      <c r="AC14" s="45">
        <v>1.2</v>
      </c>
      <c r="AD14" s="60">
        <v>7</v>
      </c>
      <c r="AE14" s="2">
        <v>10</v>
      </c>
      <c r="AJ14" s="6"/>
      <c r="AK14" s="2">
        <v>40</v>
      </c>
      <c r="AL14" s="2">
        <v>0.1</v>
      </c>
      <c r="AM14" s="2">
        <v>0.3</v>
      </c>
      <c r="AN14" s="2">
        <v>0.6</v>
      </c>
      <c r="AO14" s="116">
        <v>7</v>
      </c>
      <c r="AP14" s="112" t="s">
        <v>213</v>
      </c>
      <c r="AQ14" s="53" t="s">
        <v>207</v>
      </c>
      <c r="AZ14" s="6"/>
    </row>
    <row r="15" spans="4:52" ht="21.75" customHeight="1">
      <c r="D15" s="41" t="s">
        <v>208</v>
      </c>
      <c r="E15" s="41">
        <v>13</v>
      </c>
      <c r="F15" s="42">
        <v>30</v>
      </c>
      <c r="G15" s="131">
        <f t="shared" si="0"/>
        <v>17</v>
      </c>
      <c r="H15" s="41" t="s">
        <v>211</v>
      </c>
      <c r="I15" s="54">
        <f>I$14+E15/100</f>
        <v>13.63</v>
      </c>
      <c r="J15" s="135">
        <v>10</v>
      </c>
      <c r="K15" s="144"/>
      <c r="L15" s="141">
        <f t="shared" si="1"/>
        <v>17</v>
      </c>
      <c r="M15" s="141"/>
      <c r="N15" s="141"/>
      <c r="O15" s="150"/>
      <c r="T15" s="49"/>
      <c r="U15" s="94"/>
      <c r="V15" s="50"/>
      <c r="Y15" s="60"/>
      <c r="Z15" s="2">
        <v>50</v>
      </c>
      <c r="AA15" s="2">
        <v>0.1</v>
      </c>
      <c r="AC15" s="45">
        <v>1</v>
      </c>
      <c r="AD15" s="60">
        <v>7</v>
      </c>
      <c r="AE15" s="2">
        <v>10</v>
      </c>
      <c r="AJ15" s="6"/>
      <c r="AK15" s="2">
        <v>40</v>
      </c>
      <c r="AL15" s="2">
        <v>0.1</v>
      </c>
      <c r="AM15" s="2">
        <v>0.3</v>
      </c>
      <c r="AN15" s="2">
        <v>0.6</v>
      </c>
      <c r="AO15" s="116">
        <v>7</v>
      </c>
      <c r="AP15" s="112" t="s">
        <v>213</v>
      </c>
      <c r="AQ15" s="53"/>
      <c r="AZ15" s="6"/>
    </row>
    <row r="16" spans="4:52" ht="27" customHeight="1">
      <c r="D16" s="41" t="s">
        <v>209</v>
      </c>
      <c r="E16" s="41">
        <v>30</v>
      </c>
      <c r="F16" s="42">
        <v>40</v>
      </c>
      <c r="G16" s="131">
        <f t="shared" si="0"/>
        <v>10</v>
      </c>
      <c r="H16" s="41" t="s">
        <v>125</v>
      </c>
      <c r="I16" s="54">
        <f>I$14+E16/100</f>
        <v>13.8</v>
      </c>
      <c r="J16" s="135">
        <v>10</v>
      </c>
      <c r="K16" s="144"/>
      <c r="L16" s="141">
        <f t="shared" si="1"/>
        <v>10</v>
      </c>
      <c r="M16" s="141"/>
      <c r="N16" s="141"/>
      <c r="O16" s="150"/>
      <c r="T16" s="49"/>
      <c r="U16" s="94"/>
      <c r="V16" s="50"/>
      <c r="Y16" s="60"/>
      <c r="Z16" s="2">
        <v>50</v>
      </c>
      <c r="AA16" s="2">
        <v>0.1</v>
      </c>
      <c r="AC16" s="45">
        <v>1</v>
      </c>
      <c r="AD16" s="60">
        <v>7</v>
      </c>
      <c r="AE16" s="2">
        <v>7</v>
      </c>
      <c r="AJ16" s="6"/>
      <c r="AK16" s="2">
        <v>43</v>
      </c>
      <c r="AL16" s="2">
        <v>0.1</v>
      </c>
      <c r="AM16" s="2">
        <v>0.3</v>
      </c>
      <c r="AN16" s="2">
        <v>0.5</v>
      </c>
      <c r="AO16" s="116">
        <v>7</v>
      </c>
      <c r="AP16" s="112" t="s">
        <v>213</v>
      </c>
      <c r="AQ16" s="53"/>
      <c r="AZ16" s="6"/>
    </row>
    <row r="17" spans="1:52" ht="34.5">
      <c r="A17" s="64"/>
      <c r="B17" s="39"/>
      <c r="C17" s="39"/>
      <c r="D17" s="65" t="s">
        <v>210</v>
      </c>
      <c r="E17" s="65">
        <v>40</v>
      </c>
      <c r="F17" s="66">
        <v>144</v>
      </c>
      <c r="G17" s="131">
        <f t="shared" si="0"/>
        <v>104</v>
      </c>
      <c r="H17" s="65" t="s">
        <v>212</v>
      </c>
      <c r="I17" s="92">
        <f>I$14+E17/100</f>
        <v>13.9</v>
      </c>
      <c r="J17" s="136">
        <v>10</v>
      </c>
      <c r="K17" s="145"/>
      <c r="L17" s="142">
        <f t="shared" si="1"/>
        <v>104</v>
      </c>
      <c r="M17" s="142"/>
      <c r="N17" s="142"/>
      <c r="O17" s="152"/>
      <c r="P17" s="39"/>
      <c r="Q17" s="39"/>
      <c r="R17" s="39"/>
      <c r="S17" s="68"/>
      <c r="T17" s="69"/>
      <c r="U17" s="95"/>
      <c r="V17" s="39"/>
      <c r="W17" s="39"/>
      <c r="X17" s="70"/>
      <c r="Y17" s="71"/>
      <c r="Z17" s="39">
        <v>50</v>
      </c>
      <c r="AA17" s="39">
        <v>0.1</v>
      </c>
      <c r="AB17" s="39"/>
      <c r="AC17" s="70">
        <v>1</v>
      </c>
      <c r="AD17" s="71">
        <v>7</v>
      </c>
      <c r="AE17" s="39">
        <v>10</v>
      </c>
      <c r="AF17" s="39"/>
      <c r="AG17" s="39"/>
      <c r="AH17" s="68"/>
      <c r="AI17" s="39"/>
      <c r="AJ17" s="7"/>
      <c r="AK17" s="39">
        <v>40</v>
      </c>
      <c r="AL17" s="39">
        <v>0.2</v>
      </c>
      <c r="AM17" s="39">
        <v>0.5</v>
      </c>
      <c r="AN17" s="39">
        <v>1</v>
      </c>
      <c r="AO17" s="93" t="s">
        <v>288</v>
      </c>
      <c r="AP17" s="113" t="s">
        <v>213</v>
      </c>
      <c r="AQ17" s="72" t="s">
        <v>366</v>
      </c>
      <c r="AR17" s="66"/>
      <c r="AZ17" s="6"/>
    </row>
    <row r="18" spans="1:52" ht="27" customHeight="1">
      <c r="A18" t="s">
        <v>192</v>
      </c>
      <c r="B18" s="2" t="s">
        <v>214</v>
      </c>
      <c r="C18" s="2">
        <v>1</v>
      </c>
      <c r="D18" s="41" t="s">
        <v>126</v>
      </c>
      <c r="E18" s="41">
        <v>0</v>
      </c>
      <c r="F18" s="42">
        <v>4</v>
      </c>
      <c r="G18" s="131">
        <f t="shared" si="0"/>
        <v>4</v>
      </c>
      <c r="H18" s="41" t="s">
        <v>120</v>
      </c>
      <c r="I18" s="54">
        <v>13.62</v>
      </c>
      <c r="J18" s="135">
        <v>10</v>
      </c>
      <c r="K18" s="144"/>
      <c r="L18" s="141">
        <f t="shared" si="1"/>
        <v>4</v>
      </c>
      <c r="M18" s="141"/>
      <c r="N18" s="141"/>
      <c r="O18" s="150"/>
      <c r="T18" s="49"/>
      <c r="U18" s="94"/>
      <c r="Y18" s="60"/>
      <c r="Z18" s="2">
        <v>50</v>
      </c>
      <c r="AA18" s="2">
        <v>0.1</v>
      </c>
      <c r="AC18" s="45">
        <v>1</v>
      </c>
      <c r="AD18" s="60">
        <v>7</v>
      </c>
      <c r="AJ18" s="6"/>
      <c r="AK18" s="2">
        <v>40</v>
      </c>
      <c r="AL18" s="2">
        <v>0.1</v>
      </c>
      <c r="AM18" s="2">
        <v>0.3</v>
      </c>
      <c r="AN18" s="2">
        <v>0.5</v>
      </c>
      <c r="AO18" s="116">
        <v>7</v>
      </c>
      <c r="AP18" s="112" t="s">
        <v>213</v>
      </c>
      <c r="AQ18" s="53"/>
      <c r="AZ18" s="6"/>
    </row>
    <row r="19" spans="4:52" ht="12">
      <c r="D19" s="41" t="s">
        <v>215</v>
      </c>
      <c r="E19" s="41">
        <v>4</v>
      </c>
      <c r="F19" s="42">
        <v>11</v>
      </c>
      <c r="G19" s="131">
        <f t="shared" si="0"/>
        <v>7</v>
      </c>
      <c r="H19" s="41" t="s">
        <v>121</v>
      </c>
      <c r="I19" s="54">
        <f>I$18+E19/100</f>
        <v>13.659999999999998</v>
      </c>
      <c r="J19" s="135">
        <v>16</v>
      </c>
      <c r="K19" s="144"/>
      <c r="L19" s="141"/>
      <c r="M19" s="141">
        <f>G19</f>
        <v>7</v>
      </c>
      <c r="N19" s="141"/>
      <c r="O19" s="150"/>
      <c r="T19" s="49"/>
      <c r="U19" s="94"/>
      <c r="Z19" s="56"/>
      <c r="AC19" s="45" t="s">
        <v>298</v>
      </c>
      <c r="AE19" s="56"/>
      <c r="AJ19" s="6"/>
      <c r="AN19" s="2" t="s">
        <v>298</v>
      </c>
      <c r="AP19" s="112"/>
      <c r="AQ19" s="53" t="s">
        <v>236</v>
      </c>
      <c r="AZ19" s="6"/>
    </row>
    <row r="20" spans="1:52" ht="23.25">
      <c r="A20" s="64"/>
      <c r="B20" s="39"/>
      <c r="C20" s="39"/>
      <c r="D20" s="65" t="s">
        <v>216</v>
      </c>
      <c r="E20" s="65">
        <v>11</v>
      </c>
      <c r="F20" s="66">
        <v>149</v>
      </c>
      <c r="G20" s="131">
        <f t="shared" si="0"/>
        <v>138</v>
      </c>
      <c r="H20" s="65" t="s">
        <v>217</v>
      </c>
      <c r="I20" s="92">
        <f>I$18+E20/100</f>
        <v>13.729999999999999</v>
      </c>
      <c r="J20" s="136">
        <v>10</v>
      </c>
      <c r="K20" s="145"/>
      <c r="L20" s="142">
        <f>G20</f>
        <v>138</v>
      </c>
      <c r="M20" s="142"/>
      <c r="N20" s="142"/>
      <c r="O20" s="152"/>
      <c r="P20" s="39"/>
      <c r="Q20" s="39"/>
      <c r="R20" s="39"/>
      <c r="S20" s="68"/>
      <c r="T20" s="69"/>
      <c r="U20" s="95"/>
      <c r="V20" s="39"/>
      <c r="W20" s="39"/>
      <c r="X20" s="70"/>
      <c r="Y20" s="71"/>
      <c r="Z20" s="39">
        <v>50</v>
      </c>
      <c r="AA20" s="39">
        <v>0.1</v>
      </c>
      <c r="AB20" s="39"/>
      <c r="AC20" s="70">
        <v>3</v>
      </c>
      <c r="AD20" s="71">
        <v>7</v>
      </c>
      <c r="AE20" s="39">
        <v>5</v>
      </c>
      <c r="AF20" s="39"/>
      <c r="AG20" s="39"/>
      <c r="AH20" s="68"/>
      <c r="AI20" s="39"/>
      <c r="AJ20" s="7"/>
      <c r="AK20" s="39">
        <v>45</v>
      </c>
      <c r="AL20" s="39"/>
      <c r="AM20" s="39"/>
      <c r="AN20" s="39"/>
      <c r="AO20" s="93"/>
      <c r="AP20" s="113" t="s">
        <v>213</v>
      </c>
      <c r="AQ20" s="72" t="s">
        <v>218</v>
      </c>
      <c r="AR20" s="66"/>
      <c r="AZ20" s="6"/>
    </row>
    <row r="21" spans="1:52" ht="12">
      <c r="A21" t="s">
        <v>192</v>
      </c>
      <c r="B21" s="2" t="s">
        <v>214</v>
      </c>
      <c r="C21" s="2">
        <v>2</v>
      </c>
      <c r="D21" s="41" t="s">
        <v>0</v>
      </c>
      <c r="E21" s="41">
        <v>0</v>
      </c>
      <c r="F21" s="42">
        <v>95</v>
      </c>
      <c r="G21" s="131">
        <f t="shared" si="0"/>
        <v>95</v>
      </c>
      <c r="H21" s="41" t="s">
        <v>2</v>
      </c>
      <c r="I21" s="54">
        <f>I18+F20/100</f>
        <v>15.11</v>
      </c>
      <c r="J21" s="135">
        <v>10</v>
      </c>
      <c r="K21" s="144"/>
      <c r="L21" s="141">
        <f>G21</f>
        <v>95</v>
      </c>
      <c r="M21" s="141"/>
      <c r="N21" s="141"/>
      <c r="O21" s="150"/>
      <c r="T21" s="47"/>
      <c r="U21" s="97"/>
      <c r="Y21" s="60"/>
      <c r="Z21" s="2">
        <v>40</v>
      </c>
      <c r="AA21" s="2">
        <v>0.1</v>
      </c>
      <c r="AC21" s="45">
        <v>0.3</v>
      </c>
      <c r="AD21" s="60">
        <v>7</v>
      </c>
      <c r="AE21" s="2">
        <v>5</v>
      </c>
      <c r="AJ21" s="6"/>
      <c r="AK21" s="2">
        <v>55</v>
      </c>
      <c r="AL21" s="2">
        <v>0.1</v>
      </c>
      <c r="AM21" s="2">
        <v>0.3</v>
      </c>
      <c r="AN21" s="2">
        <v>0.5</v>
      </c>
      <c r="AO21" s="116">
        <v>7</v>
      </c>
      <c r="AP21" s="112" t="s">
        <v>213</v>
      </c>
      <c r="AZ21" s="6"/>
    </row>
    <row r="22" spans="1:52" ht="57">
      <c r="A22" s="64"/>
      <c r="B22" s="39"/>
      <c r="C22" s="39"/>
      <c r="D22" s="65" t="s">
        <v>1</v>
      </c>
      <c r="E22" s="65">
        <v>95</v>
      </c>
      <c r="F22" s="66">
        <v>143</v>
      </c>
      <c r="G22" s="131">
        <f t="shared" si="0"/>
        <v>48</v>
      </c>
      <c r="H22" s="65" t="s">
        <v>3</v>
      </c>
      <c r="I22" s="67">
        <f>I21+E22/100</f>
        <v>16.06</v>
      </c>
      <c r="J22" s="136">
        <v>16</v>
      </c>
      <c r="K22" s="145"/>
      <c r="L22" s="142"/>
      <c r="M22" s="142">
        <f>G22</f>
        <v>48</v>
      </c>
      <c r="N22" s="142"/>
      <c r="O22" s="152"/>
      <c r="P22" s="39"/>
      <c r="Q22" s="39"/>
      <c r="R22" s="39"/>
      <c r="S22" s="68"/>
      <c r="T22" s="39"/>
      <c r="U22" s="98"/>
      <c r="V22" s="39"/>
      <c r="W22" s="39"/>
      <c r="X22" s="70"/>
      <c r="Y22" s="65"/>
      <c r="Z22" s="85"/>
      <c r="AA22" s="39"/>
      <c r="AB22" s="39"/>
      <c r="AC22" s="70" t="s">
        <v>298</v>
      </c>
      <c r="AD22" s="65"/>
      <c r="AE22" s="85"/>
      <c r="AF22" s="39"/>
      <c r="AG22" s="39"/>
      <c r="AH22" s="68"/>
      <c r="AI22" s="39"/>
      <c r="AJ22" s="7"/>
      <c r="AK22" s="39"/>
      <c r="AL22" s="39"/>
      <c r="AM22" s="39"/>
      <c r="AN22" s="39" t="s">
        <v>298</v>
      </c>
      <c r="AO22" s="93"/>
      <c r="AP22" s="113"/>
      <c r="AQ22" s="126" t="s">
        <v>165</v>
      </c>
      <c r="AR22" s="66"/>
      <c r="AZ22" s="7"/>
    </row>
    <row r="23" spans="1:43" ht="34.5">
      <c r="A23" t="s">
        <v>192</v>
      </c>
      <c r="B23" s="2" t="s">
        <v>214</v>
      </c>
      <c r="C23" s="2">
        <v>3</v>
      </c>
      <c r="D23" s="41" t="s">
        <v>204</v>
      </c>
      <c r="E23" s="41">
        <v>0</v>
      </c>
      <c r="F23" s="42">
        <v>20</v>
      </c>
      <c r="G23" s="131">
        <f t="shared" si="0"/>
        <v>20</v>
      </c>
      <c r="H23" s="41" t="s">
        <v>8</v>
      </c>
      <c r="I23" s="54">
        <f>I21+F22/100</f>
        <v>16.54</v>
      </c>
      <c r="J23" s="135">
        <v>16</v>
      </c>
      <c r="K23" s="144"/>
      <c r="L23" s="141"/>
      <c r="M23" s="141">
        <f>G23</f>
        <v>20</v>
      </c>
      <c r="N23" s="141"/>
      <c r="O23" s="150"/>
      <c r="U23" s="97"/>
      <c r="Z23" s="56"/>
      <c r="AC23" s="45" t="s">
        <v>298</v>
      </c>
      <c r="AE23" s="56"/>
      <c r="AJ23" s="6"/>
      <c r="AN23" s="2" t="s">
        <v>298</v>
      </c>
      <c r="AP23" s="112"/>
      <c r="AQ23" s="53" t="s">
        <v>367</v>
      </c>
    </row>
    <row r="24" spans="4:43" ht="23.25">
      <c r="D24" s="41" t="s">
        <v>4</v>
      </c>
      <c r="E24" s="41">
        <v>20</v>
      </c>
      <c r="F24" s="42">
        <v>24</v>
      </c>
      <c r="G24" s="131">
        <f t="shared" si="0"/>
        <v>4</v>
      </c>
      <c r="H24" s="41" t="s">
        <v>128</v>
      </c>
      <c r="I24" s="54">
        <f>I$23+E24/100</f>
        <v>16.74</v>
      </c>
      <c r="J24" s="135">
        <v>10</v>
      </c>
      <c r="K24" s="144"/>
      <c r="L24" s="141">
        <f>G24</f>
        <v>4</v>
      </c>
      <c r="M24" s="141"/>
      <c r="N24" s="141"/>
      <c r="O24" s="150"/>
      <c r="U24" s="97"/>
      <c r="Z24" s="56">
        <v>40</v>
      </c>
      <c r="AA24" s="2">
        <v>0.1</v>
      </c>
      <c r="AC24" s="45">
        <v>0.3</v>
      </c>
      <c r="AE24" s="56">
        <v>5</v>
      </c>
      <c r="AJ24" s="6"/>
      <c r="AK24" s="2">
        <v>55</v>
      </c>
      <c r="AL24" s="2">
        <v>0.1</v>
      </c>
      <c r="AM24" s="2">
        <v>0.3</v>
      </c>
      <c r="AN24" s="2">
        <v>0.5</v>
      </c>
      <c r="AO24" s="116">
        <v>7</v>
      </c>
      <c r="AP24" s="112" t="s">
        <v>213</v>
      </c>
      <c r="AQ24" s="53" t="s">
        <v>368</v>
      </c>
    </row>
    <row r="25" spans="4:43" ht="21.75" customHeight="1">
      <c r="D25" s="41" t="s">
        <v>5</v>
      </c>
      <c r="E25" s="41">
        <v>24</v>
      </c>
      <c r="F25" s="42">
        <v>28</v>
      </c>
      <c r="G25" s="131">
        <f t="shared" si="0"/>
        <v>4</v>
      </c>
      <c r="H25" s="41" t="s">
        <v>122</v>
      </c>
      <c r="I25" s="54">
        <f>I$23+E25/100</f>
        <v>16.779999999999998</v>
      </c>
      <c r="J25" s="135">
        <v>10</v>
      </c>
      <c r="K25" s="144"/>
      <c r="L25" s="141">
        <f>G25</f>
        <v>4</v>
      </c>
      <c r="M25" s="141"/>
      <c r="N25" s="141"/>
      <c r="O25" s="150"/>
      <c r="U25" s="97"/>
      <c r="Z25" s="56">
        <v>35</v>
      </c>
      <c r="AA25" s="2">
        <v>0.1</v>
      </c>
      <c r="AC25" s="45">
        <v>0.4</v>
      </c>
      <c r="AD25" s="41">
        <v>7</v>
      </c>
      <c r="AE25" s="56">
        <v>5</v>
      </c>
      <c r="AJ25" s="6"/>
      <c r="AK25" s="2">
        <v>60</v>
      </c>
      <c r="AL25" s="2">
        <v>0.1</v>
      </c>
      <c r="AM25" s="2">
        <v>0.2</v>
      </c>
      <c r="AN25" s="2">
        <v>0.4</v>
      </c>
      <c r="AO25" s="116">
        <v>7</v>
      </c>
      <c r="AP25" s="112">
        <v>3</v>
      </c>
      <c r="AQ25" s="53"/>
    </row>
    <row r="26" spans="4:43" ht="21.75" customHeight="1">
      <c r="D26" s="41" t="s">
        <v>6</v>
      </c>
      <c r="E26" s="41">
        <v>28</v>
      </c>
      <c r="F26" s="42">
        <v>29</v>
      </c>
      <c r="G26" s="131">
        <f t="shared" si="0"/>
        <v>1</v>
      </c>
      <c r="H26" s="41" t="s">
        <v>122</v>
      </c>
      <c r="I26" s="54">
        <f>I$23+E26/100</f>
        <v>16.82</v>
      </c>
      <c r="J26" s="135">
        <v>16</v>
      </c>
      <c r="K26" s="144"/>
      <c r="L26" s="141"/>
      <c r="M26" s="141">
        <f>G26</f>
        <v>1</v>
      </c>
      <c r="N26" s="141"/>
      <c r="O26" s="150"/>
      <c r="U26" s="97"/>
      <c r="Z26" s="56"/>
      <c r="AC26" s="45" t="s">
        <v>298</v>
      </c>
      <c r="AE26" s="56"/>
      <c r="AJ26" s="6"/>
      <c r="AN26" s="2" t="s">
        <v>298</v>
      </c>
      <c r="AP26" s="112"/>
      <c r="AQ26" s="53"/>
    </row>
    <row r="27" spans="1:44" ht="21.75" customHeight="1">
      <c r="A27" s="64"/>
      <c r="B27" s="39"/>
      <c r="C27" s="39"/>
      <c r="D27" s="65" t="s">
        <v>7</v>
      </c>
      <c r="E27" s="65">
        <v>29</v>
      </c>
      <c r="F27" s="66">
        <v>52</v>
      </c>
      <c r="G27" s="131">
        <f t="shared" si="0"/>
        <v>23</v>
      </c>
      <c r="H27" s="65" t="s">
        <v>9</v>
      </c>
      <c r="I27" s="54">
        <f>I$23+E27/100</f>
        <v>16.83</v>
      </c>
      <c r="J27" s="136">
        <v>10</v>
      </c>
      <c r="K27" s="145"/>
      <c r="L27" s="142">
        <f aca="true" t="shared" si="2" ref="L27:L32">G27</f>
        <v>23</v>
      </c>
      <c r="M27" s="142"/>
      <c r="N27" s="142"/>
      <c r="O27" s="152"/>
      <c r="P27" s="39"/>
      <c r="Q27" s="39"/>
      <c r="R27" s="39"/>
      <c r="S27" s="68"/>
      <c r="T27" s="39"/>
      <c r="U27" s="98"/>
      <c r="V27" s="39"/>
      <c r="W27" s="39"/>
      <c r="X27" s="70"/>
      <c r="Y27" s="65"/>
      <c r="Z27" s="85">
        <v>35</v>
      </c>
      <c r="AA27" s="39">
        <v>0.3</v>
      </c>
      <c r="AB27" s="39"/>
      <c r="AC27" s="70">
        <v>1</v>
      </c>
      <c r="AD27" s="65" t="s">
        <v>288</v>
      </c>
      <c r="AE27" s="85">
        <v>5</v>
      </c>
      <c r="AF27" s="39"/>
      <c r="AG27" s="39"/>
      <c r="AH27" s="68"/>
      <c r="AI27" s="39"/>
      <c r="AJ27" s="7"/>
      <c r="AK27" s="39">
        <v>60</v>
      </c>
      <c r="AL27" s="39">
        <v>0.1</v>
      </c>
      <c r="AM27" s="39">
        <v>0.3</v>
      </c>
      <c r="AN27" s="39">
        <v>0.5</v>
      </c>
      <c r="AO27" s="93">
        <v>7</v>
      </c>
      <c r="AP27" s="113" t="s">
        <v>213</v>
      </c>
      <c r="AQ27" s="72"/>
      <c r="AR27" s="66"/>
    </row>
    <row r="28" spans="1:44" ht="34.5">
      <c r="A28" s="73" t="s">
        <v>192</v>
      </c>
      <c r="B28" s="74" t="s">
        <v>10</v>
      </c>
      <c r="C28" s="74">
        <v>1</v>
      </c>
      <c r="D28" s="75" t="s">
        <v>11</v>
      </c>
      <c r="E28" s="75">
        <v>0</v>
      </c>
      <c r="F28" s="86">
        <v>14.5</v>
      </c>
      <c r="G28" s="131">
        <f t="shared" si="0"/>
        <v>14.5</v>
      </c>
      <c r="H28" s="75" t="s">
        <v>8</v>
      </c>
      <c r="I28" s="77">
        <v>22</v>
      </c>
      <c r="J28" s="138">
        <v>10</v>
      </c>
      <c r="K28" s="147"/>
      <c r="L28" s="143">
        <f t="shared" si="2"/>
        <v>14.5</v>
      </c>
      <c r="M28" s="143"/>
      <c r="N28" s="143"/>
      <c r="O28" s="153"/>
      <c r="P28" s="74"/>
      <c r="Q28" s="74"/>
      <c r="R28" s="74"/>
      <c r="S28" s="83"/>
      <c r="T28" s="74"/>
      <c r="U28" s="99"/>
      <c r="V28" s="74"/>
      <c r="W28" s="74"/>
      <c r="X28" s="79"/>
      <c r="Y28" s="75"/>
      <c r="Z28" s="87"/>
      <c r="AA28" s="74"/>
      <c r="AB28" s="74"/>
      <c r="AC28" s="79"/>
      <c r="AD28" s="75"/>
      <c r="AE28" s="87"/>
      <c r="AF28" s="74"/>
      <c r="AG28" s="74"/>
      <c r="AH28" s="83"/>
      <c r="AI28" s="74"/>
      <c r="AJ28" s="78"/>
      <c r="AK28" s="74"/>
      <c r="AL28" s="74"/>
      <c r="AM28" s="74"/>
      <c r="AN28" s="74"/>
      <c r="AO28" s="119"/>
      <c r="AP28" s="114">
        <v>4</v>
      </c>
      <c r="AQ28" s="84" t="s">
        <v>369</v>
      </c>
      <c r="AR28" s="76"/>
    </row>
    <row r="29" spans="1:43" ht="12">
      <c r="A29" t="s">
        <v>192</v>
      </c>
      <c r="B29" s="2" t="s">
        <v>13</v>
      </c>
      <c r="C29" s="2">
        <v>1</v>
      </c>
      <c r="D29" s="41" t="s">
        <v>130</v>
      </c>
      <c r="E29" s="41">
        <v>0</v>
      </c>
      <c r="F29" s="55">
        <v>3</v>
      </c>
      <c r="G29" s="131">
        <f t="shared" si="0"/>
        <v>3</v>
      </c>
      <c r="H29" s="41" t="s">
        <v>120</v>
      </c>
      <c r="I29" s="54">
        <v>27</v>
      </c>
      <c r="J29" s="135">
        <v>10</v>
      </c>
      <c r="K29" s="144"/>
      <c r="L29" s="144">
        <f t="shared" si="2"/>
        <v>3</v>
      </c>
      <c r="M29" s="144"/>
      <c r="N29" s="144"/>
      <c r="O29" s="154"/>
      <c r="P29" s="47"/>
      <c r="Q29" s="47"/>
      <c r="R29" s="47"/>
      <c r="S29" s="62"/>
      <c r="T29" s="49"/>
      <c r="U29" s="100"/>
      <c r="Z29" s="56">
        <v>35</v>
      </c>
      <c r="AA29" s="2">
        <v>0.1</v>
      </c>
      <c r="AC29" s="45">
        <v>0.2</v>
      </c>
      <c r="AD29" s="41">
        <v>7</v>
      </c>
      <c r="AE29" s="56">
        <v>15</v>
      </c>
      <c r="AJ29" s="6"/>
      <c r="AK29" s="2">
        <v>50</v>
      </c>
      <c r="AL29" s="2">
        <v>0.05</v>
      </c>
      <c r="AM29" s="2">
        <v>0.1</v>
      </c>
      <c r="AN29" s="2">
        <v>0.7</v>
      </c>
      <c r="AO29" s="116">
        <v>7</v>
      </c>
      <c r="AP29" s="112">
        <v>4</v>
      </c>
      <c r="AQ29" s="53" t="s">
        <v>351</v>
      </c>
    </row>
    <row r="30" spans="4:43" ht="21.75" customHeight="1">
      <c r="D30" s="41" t="s">
        <v>343</v>
      </c>
      <c r="E30" s="41">
        <v>3</v>
      </c>
      <c r="F30" s="55">
        <v>39</v>
      </c>
      <c r="G30" s="131">
        <f t="shared" si="0"/>
        <v>36</v>
      </c>
      <c r="H30" s="41" t="s">
        <v>349</v>
      </c>
      <c r="I30" s="54">
        <f>I$29+E30/100</f>
        <v>27.03</v>
      </c>
      <c r="J30" s="135">
        <v>10</v>
      </c>
      <c r="K30" s="144"/>
      <c r="L30" s="144">
        <f t="shared" si="2"/>
        <v>36</v>
      </c>
      <c r="M30" s="144"/>
      <c r="N30" s="144"/>
      <c r="O30" s="154"/>
      <c r="P30" s="47"/>
      <c r="Q30" s="47"/>
      <c r="R30" s="47"/>
      <c r="S30" s="62"/>
      <c r="T30" s="49"/>
      <c r="U30" s="100"/>
      <c r="Z30" s="56">
        <v>30</v>
      </c>
      <c r="AA30" s="2">
        <v>0.1</v>
      </c>
      <c r="AC30" s="45">
        <v>0.7</v>
      </c>
      <c r="AD30" s="41">
        <v>7</v>
      </c>
      <c r="AE30" s="56">
        <v>15</v>
      </c>
      <c r="AJ30" s="6"/>
      <c r="AK30" s="2">
        <v>55</v>
      </c>
      <c r="AP30" s="112">
        <v>4</v>
      </c>
      <c r="AQ30" s="53" t="s">
        <v>86</v>
      </c>
    </row>
    <row r="31" spans="4:43" ht="23.25">
      <c r="D31" s="41" t="s">
        <v>344</v>
      </c>
      <c r="E31" s="41">
        <v>39</v>
      </c>
      <c r="F31" s="55">
        <v>46.5</v>
      </c>
      <c r="G31" s="131">
        <f t="shared" si="0"/>
        <v>7.5</v>
      </c>
      <c r="H31" s="41" t="s">
        <v>350</v>
      </c>
      <c r="I31" s="54">
        <f>I$29+E31/100</f>
        <v>27.39</v>
      </c>
      <c r="J31" s="135">
        <v>10</v>
      </c>
      <c r="K31" s="144"/>
      <c r="L31" s="144">
        <f t="shared" si="2"/>
        <v>7.5</v>
      </c>
      <c r="M31" s="144"/>
      <c r="N31" s="144"/>
      <c r="O31" s="154"/>
      <c r="P31" s="47"/>
      <c r="Q31" s="47"/>
      <c r="R31" s="47"/>
      <c r="S31" s="61"/>
      <c r="T31" s="49"/>
      <c r="U31" s="100"/>
      <c r="Z31" s="56"/>
      <c r="AA31" s="47"/>
      <c r="AB31" s="47"/>
      <c r="AC31" s="61"/>
      <c r="AD31" s="60"/>
      <c r="AE31" s="47"/>
      <c r="AJ31" s="6"/>
      <c r="AP31" s="112">
        <v>5</v>
      </c>
      <c r="AQ31" s="53" t="s">
        <v>87</v>
      </c>
    </row>
    <row r="32" spans="4:43" ht="21.75" customHeight="1">
      <c r="D32" s="41" t="s">
        <v>345</v>
      </c>
      <c r="E32" s="41">
        <v>46.5</v>
      </c>
      <c r="F32" s="42">
        <v>51</v>
      </c>
      <c r="G32" s="131">
        <f t="shared" si="0"/>
        <v>4.5</v>
      </c>
      <c r="H32" s="41" t="s">
        <v>125</v>
      </c>
      <c r="I32" s="54">
        <f>I$29+E32/100</f>
        <v>27.465</v>
      </c>
      <c r="J32" s="135">
        <v>10</v>
      </c>
      <c r="K32" s="144"/>
      <c r="L32" s="144">
        <f t="shared" si="2"/>
        <v>4.5</v>
      </c>
      <c r="M32" s="144"/>
      <c r="N32" s="144"/>
      <c r="O32" s="154"/>
      <c r="P32" s="47"/>
      <c r="Q32" s="47"/>
      <c r="R32" s="47"/>
      <c r="S32" s="62"/>
      <c r="T32" s="49"/>
      <c r="U32" s="100"/>
      <c r="Z32" s="56">
        <v>30</v>
      </c>
      <c r="AA32" s="47">
        <v>0.1</v>
      </c>
      <c r="AB32" s="47"/>
      <c r="AC32" s="61">
        <v>0.7</v>
      </c>
      <c r="AD32" s="60">
        <v>7</v>
      </c>
      <c r="AE32" s="47">
        <v>5</v>
      </c>
      <c r="AJ32" s="6"/>
      <c r="AK32" s="2">
        <v>45</v>
      </c>
      <c r="AP32" s="112">
        <v>5</v>
      </c>
      <c r="AQ32" s="53" t="s">
        <v>88</v>
      </c>
    </row>
    <row r="33" spans="1:44" ht="23.25">
      <c r="A33" s="64"/>
      <c r="B33" s="39"/>
      <c r="C33" s="39"/>
      <c r="D33" s="65" t="s">
        <v>346</v>
      </c>
      <c r="E33" s="65" t="s">
        <v>347</v>
      </c>
      <c r="F33" s="65" t="s">
        <v>348</v>
      </c>
      <c r="G33" s="131">
        <f t="shared" si="0"/>
        <v>5.5</v>
      </c>
      <c r="H33" s="65" t="s">
        <v>131</v>
      </c>
      <c r="I33" s="92">
        <f>I$29+E33/100</f>
        <v>27.51</v>
      </c>
      <c r="J33" s="136">
        <v>2</v>
      </c>
      <c r="K33" s="145">
        <f>G33</f>
        <v>5.5</v>
      </c>
      <c r="L33" s="145"/>
      <c r="M33" s="145"/>
      <c r="N33" s="145"/>
      <c r="O33" s="155"/>
      <c r="P33" s="39"/>
      <c r="Q33" s="39"/>
      <c r="R33" s="39"/>
      <c r="S33" s="68"/>
      <c r="T33" s="69"/>
      <c r="U33" s="95"/>
      <c r="V33" s="39"/>
      <c r="W33" s="39"/>
      <c r="X33" s="70"/>
      <c r="Y33" s="65"/>
      <c r="Z33" s="85"/>
      <c r="AA33" s="39"/>
      <c r="AB33" s="39"/>
      <c r="AC33" s="70"/>
      <c r="AD33" s="71"/>
      <c r="AE33" s="39"/>
      <c r="AF33" s="39"/>
      <c r="AG33" s="39"/>
      <c r="AH33" s="68"/>
      <c r="AI33" s="39"/>
      <c r="AJ33" s="7"/>
      <c r="AK33" s="39"/>
      <c r="AL33" s="39"/>
      <c r="AM33" s="39"/>
      <c r="AN33" s="39"/>
      <c r="AO33" s="93"/>
      <c r="AP33" s="113"/>
      <c r="AQ33" s="72" t="s">
        <v>166</v>
      </c>
      <c r="AR33" s="66"/>
    </row>
    <row r="34" spans="1:43" ht="23.25">
      <c r="A34" t="s">
        <v>192</v>
      </c>
      <c r="B34" s="2" t="s">
        <v>352</v>
      </c>
      <c r="C34" s="2">
        <v>1</v>
      </c>
      <c r="D34" s="41" t="s">
        <v>353</v>
      </c>
      <c r="E34" s="41" t="s">
        <v>120</v>
      </c>
      <c r="F34" s="41" t="s">
        <v>299</v>
      </c>
      <c r="G34" s="131">
        <f t="shared" si="0"/>
        <v>34</v>
      </c>
      <c r="H34" s="41" t="s">
        <v>360</v>
      </c>
      <c r="I34" s="54">
        <v>31.5</v>
      </c>
      <c r="J34" s="137" t="s">
        <v>76</v>
      </c>
      <c r="K34" s="146">
        <f>G34</f>
        <v>34</v>
      </c>
      <c r="L34" s="146"/>
      <c r="M34" s="146"/>
      <c r="N34" s="146"/>
      <c r="O34" s="156"/>
      <c r="P34" s="47"/>
      <c r="Q34" s="47"/>
      <c r="R34" s="47"/>
      <c r="S34" s="62"/>
      <c r="T34" s="49"/>
      <c r="U34" s="100"/>
      <c r="Z34" s="56">
        <v>40</v>
      </c>
      <c r="AA34" s="47">
        <v>0.2</v>
      </c>
      <c r="AB34" s="47"/>
      <c r="AC34" s="61">
        <v>0.6</v>
      </c>
      <c r="AD34" s="60">
        <v>7</v>
      </c>
      <c r="AE34" s="47">
        <v>15</v>
      </c>
      <c r="AJ34" s="6"/>
      <c r="AK34" s="2">
        <v>45</v>
      </c>
      <c r="AL34" s="2">
        <v>0.1</v>
      </c>
      <c r="AN34" s="2">
        <v>0.5</v>
      </c>
      <c r="AO34" s="116">
        <v>7</v>
      </c>
      <c r="AP34" s="112">
        <v>4</v>
      </c>
      <c r="AQ34" s="53" t="s">
        <v>167</v>
      </c>
    </row>
    <row r="35" spans="4:43" ht="45.75">
      <c r="D35" s="41" t="s">
        <v>73</v>
      </c>
      <c r="E35" s="41" t="s">
        <v>299</v>
      </c>
      <c r="F35" s="41" t="s">
        <v>300</v>
      </c>
      <c r="G35" s="131">
        <f t="shared" si="0"/>
        <v>49</v>
      </c>
      <c r="H35" s="41" t="s">
        <v>74</v>
      </c>
      <c r="I35" s="54">
        <f>I$34+E35/100</f>
        <v>31.85</v>
      </c>
      <c r="J35" s="135">
        <v>10</v>
      </c>
      <c r="K35" s="144"/>
      <c r="L35" s="144">
        <f>G35</f>
        <v>49</v>
      </c>
      <c r="M35" s="144"/>
      <c r="N35" s="144"/>
      <c r="O35" s="154"/>
      <c r="P35" s="47"/>
      <c r="Q35" s="47"/>
      <c r="R35" s="47"/>
      <c r="S35" s="62"/>
      <c r="T35" s="49"/>
      <c r="U35" s="100"/>
      <c r="Z35" s="56">
        <v>40</v>
      </c>
      <c r="AA35" s="47">
        <v>0.2</v>
      </c>
      <c r="AB35" s="47"/>
      <c r="AC35" s="61">
        <v>1</v>
      </c>
      <c r="AD35" s="60">
        <v>7</v>
      </c>
      <c r="AE35" s="47">
        <v>10</v>
      </c>
      <c r="AJ35" s="6"/>
      <c r="AK35" s="2">
        <v>50</v>
      </c>
      <c r="AL35" s="2">
        <v>0.2</v>
      </c>
      <c r="AN35" s="2">
        <v>0.9</v>
      </c>
      <c r="AO35" s="116">
        <v>7</v>
      </c>
      <c r="AP35" s="112">
        <v>14</v>
      </c>
      <c r="AQ35" s="53" t="s">
        <v>263</v>
      </c>
    </row>
    <row r="36" spans="1:44" ht="21" customHeight="1">
      <c r="A36" s="64"/>
      <c r="B36" s="39"/>
      <c r="C36" s="39"/>
      <c r="D36" s="65" t="s">
        <v>75</v>
      </c>
      <c r="E36" s="65" t="s">
        <v>300</v>
      </c>
      <c r="F36" s="65" t="s">
        <v>229</v>
      </c>
      <c r="G36" s="131">
        <f t="shared" si="0"/>
        <v>57</v>
      </c>
      <c r="H36" s="65" t="s">
        <v>359</v>
      </c>
      <c r="I36" s="92">
        <f>I$34+E36/100</f>
        <v>32.34</v>
      </c>
      <c r="J36" s="136">
        <v>16</v>
      </c>
      <c r="K36" s="145"/>
      <c r="L36" s="145"/>
      <c r="M36" s="145">
        <f>G36</f>
        <v>57</v>
      </c>
      <c r="N36" s="145"/>
      <c r="O36" s="155"/>
      <c r="P36" s="39"/>
      <c r="Q36" s="39"/>
      <c r="R36" s="39"/>
      <c r="S36" s="68"/>
      <c r="T36" s="69"/>
      <c r="U36" s="95"/>
      <c r="V36" s="39"/>
      <c r="W36" s="39"/>
      <c r="X36" s="70"/>
      <c r="Y36" s="65"/>
      <c r="Z36" s="85">
        <v>40</v>
      </c>
      <c r="AA36" s="39"/>
      <c r="AB36" s="39"/>
      <c r="AC36" s="70"/>
      <c r="AD36" s="71">
        <v>7</v>
      </c>
      <c r="AE36" s="39">
        <v>10</v>
      </c>
      <c r="AF36" s="39"/>
      <c r="AG36" s="39"/>
      <c r="AH36" s="68"/>
      <c r="AI36" s="39"/>
      <c r="AJ36" s="7"/>
      <c r="AK36" s="39">
        <v>50</v>
      </c>
      <c r="AL36" s="39"/>
      <c r="AM36" s="39">
        <v>0.1</v>
      </c>
      <c r="AN36" s="39"/>
      <c r="AO36" s="93">
        <v>7</v>
      </c>
      <c r="AP36" s="113">
        <v>12</v>
      </c>
      <c r="AQ36" s="72" t="s">
        <v>258</v>
      </c>
      <c r="AR36" s="66"/>
    </row>
    <row r="37" spans="1:43" ht="21" customHeight="1">
      <c r="A37" t="s">
        <v>192</v>
      </c>
      <c r="B37" s="2" t="s">
        <v>352</v>
      </c>
      <c r="C37" s="2">
        <v>2</v>
      </c>
      <c r="D37" s="41" t="s">
        <v>354</v>
      </c>
      <c r="E37" s="41" t="s">
        <v>301</v>
      </c>
      <c r="F37" s="41" t="s">
        <v>302</v>
      </c>
      <c r="G37" s="131">
        <f t="shared" si="0"/>
        <v>36</v>
      </c>
      <c r="H37" s="41" t="s">
        <v>360</v>
      </c>
      <c r="I37" s="54">
        <v>32.9</v>
      </c>
      <c r="J37" s="135">
        <v>16</v>
      </c>
      <c r="K37" s="144"/>
      <c r="L37" s="144"/>
      <c r="M37" s="144">
        <f>G37</f>
        <v>36</v>
      </c>
      <c r="N37" s="144"/>
      <c r="O37" s="154"/>
      <c r="P37" s="47"/>
      <c r="Q37" s="47"/>
      <c r="R37" s="47"/>
      <c r="S37" s="62"/>
      <c r="T37" s="49"/>
      <c r="U37" s="100"/>
      <c r="X37" s="2"/>
      <c r="Z37" s="56">
        <v>40</v>
      </c>
      <c r="AA37" s="47"/>
      <c r="AB37" s="47"/>
      <c r="AC37" s="61" t="s">
        <v>289</v>
      </c>
      <c r="AD37" s="60">
        <v>7</v>
      </c>
      <c r="AE37" s="47">
        <v>5</v>
      </c>
      <c r="AJ37" s="6"/>
      <c r="AK37" s="2">
        <v>55</v>
      </c>
      <c r="AN37" s="2" t="s">
        <v>287</v>
      </c>
      <c r="AO37" s="116">
        <v>7</v>
      </c>
      <c r="AP37" s="112">
        <v>12</v>
      </c>
      <c r="AQ37" s="42" t="s">
        <v>262</v>
      </c>
    </row>
    <row r="38" spans="4:43" ht="12">
      <c r="D38" s="41" t="s">
        <v>355</v>
      </c>
      <c r="E38" s="41" t="s">
        <v>302</v>
      </c>
      <c r="F38" s="41" t="s">
        <v>228</v>
      </c>
      <c r="G38" s="131">
        <f t="shared" si="0"/>
        <v>37</v>
      </c>
      <c r="H38" s="41" t="s">
        <v>283</v>
      </c>
      <c r="I38" s="54">
        <f>I$37+E38/100</f>
        <v>33.26</v>
      </c>
      <c r="J38" s="135">
        <v>16</v>
      </c>
      <c r="K38" s="144"/>
      <c r="L38" s="144"/>
      <c r="M38" s="144">
        <f>G38</f>
        <v>37</v>
      </c>
      <c r="N38" s="144"/>
      <c r="O38" s="154"/>
      <c r="P38" s="47"/>
      <c r="Q38" s="47"/>
      <c r="R38" s="47"/>
      <c r="S38" s="62"/>
      <c r="T38" s="49"/>
      <c r="U38" s="100"/>
      <c r="Z38" s="56">
        <v>35</v>
      </c>
      <c r="AA38" s="47">
        <v>0.1</v>
      </c>
      <c r="AB38" s="47"/>
      <c r="AC38" s="61">
        <v>1</v>
      </c>
      <c r="AD38" s="60">
        <v>7</v>
      </c>
      <c r="AE38" s="47">
        <v>10</v>
      </c>
      <c r="AJ38" s="6"/>
      <c r="AK38" s="2">
        <v>55</v>
      </c>
      <c r="AL38" s="2">
        <v>0.1</v>
      </c>
      <c r="AM38" s="2">
        <v>0.1</v>
      </c>
      <c r="AN38" s="2">
        <v>0.7</v>
      </c>
      <c r="AO38" s="120" t="s">
        <v>288</v>
      </c>
      <c r="AP38" s="112">
        <v>12</v>
      </c>
      <c r="AQ38" s="42" t="s">
        <v>262</v>
      </c>
    </row>
    <row r="39" spans="4:43" s="64" customFormat="1" ht="33.75">
      <c r="D39" s="39" t="s">
        <v>356</v>
      </c>
      <c r="E39" s="65" t="s">
        <v>228</v>
      </c>
      <c r="F39" s="39">
        <v>150</v>
      </c>
      <c r="G39" s="131">
        <f t="shared" si="0"/>
        <v>77</v>
      </c>
      <c r="H39" s="65" t="s">
        <v>284</v>
      </c>
      <c r="I39" s="67">
        <f>I$37+E39/100</f>
        <v>33.629999999999995</v>
      </c>
      <c r="J39" s="136">
        <v>10</v>
      </c>
      <c r="K39" s="145"/>
      <c r="L39" s="145">
        <f aca="true" t="shared" si="3" ref="L39:L45">G39</f>
        <v>77</v>
      </c>
      <c r="M39" s="145"/>
      <c r="N39" s="145"/>
      <c r="O39" s="155"/>
      <c r="P39" s="39"/>
      <c r="Q39" s="39"/>
      <c r="R39" s="39"/>
      <c r="S39" s="39"/>
      <c r="T39" s="69"/>
      <c r="U39" s="95"/>
      <c r="V39" s="39"/>
      <c r="W39" s="39"/>
      <c r="X39" s="39"/>
      <c r="Y39" s="65"/>
      <c r="Z39" s="85">
        <v>40</v>
      </c>
      <c r="AA39" s="39">
        <v>0.4</v>
      </c>
      <c r="AB39" s="39"/>
      <c r="AC39" s="39">
        <v>2</v>
      </c>
      <c r="AD39" s="71">
        <v>7</v>
      </c>
      <c r="AE39" s="39">
        <v>5</v>
      </c>
      <c r="AF39" s="39"/>
      <c r="AG39" s="39"/>
      <c r="AH39" s="39"/>
      <c r="AI39" s="39"/>
      <c r="AJ39" s="7"/>
      <c r="AK39" s="39">
        <v>55</v>
      </c>
      <c r="AL39" s="39">
        <v>0.5</v>
      </c>
      <c r="AM39" s="39"/>
      <c r="AN39" s="39">
        <v>2.5</v>
      </c>
      <c r="AO39" s="91" t="s">
        <v>288</v>
      </c>
      <c r="AP39" s="113">
        <v>12</v>
      </c>
      <c r="AQ39" s="72" t="s">
        <v>77</v>
      </c>
    </row>
    <row r="40" spans="1:57" ht="22.5">
      <c r="A40" s="64" t="s">
        <v>192</v>
      </c>
      <c r="B40" s="64" t="s">
        <v>352</v>
      </c>
      <c r="C40" s="64">
        <v>3</v>
      </c>
      <c r="D40" s="39" t="s">
        <v>357</v>
      </c>
      <c r="E40" s="65" t="s">
        <v>301</v>
      </c>
      <c r="F40" s="39">
        <v>48</v>
      </c>
      <c r="G40" s="131">
        <f t="shared" si="0"/>
        <v>48</v>
      </c>
      <c r="H40" s="65" t="s">
        <v>127</v>
      </c>
      <c r="I40" s="92">
        <f>I$37+E40/100</f>
        <v>32.9</v>
      </c>
      <c r="J40" s="136">
        <v>10</v>
      </c>
      <c r="K40" s="145"/>
      <c r="L40" s="145">
        <f t="shared" si="3"/>
        <v>48</v>
      </c>
      <c r="M40" s="145"/>
      <c r="N40" s="145"/>
      <c r="O40" s="155"/>
      <c r="P40" s="39"/>
      <c r="Q40" s="39"/>
      <c r="R40" s="39"/>
      <c r="S40" s="39"/>
      <c r="T40" s="69"/>
      <c r="U40" s="95"/>
      <c r="V40" s="39"/>
      <c r="W40" s="39"/>
      <c r="X40" s="39"/>
      <c r="Y40" s="65"/>
      <c r="Z40" s="85">
        <v>40</v>
      </c>
      <c r="AA40" s="39">
        <v>0.4</v>
      </c>
      <c r="AB40" s="39"/>
      <c r="AC40" s="39">
        <v>2</v>
      </c>
      <c r="AD40" s="71">
        <v>7</v>
      </c>
      <c r="AE40" s="39">
        <v>5</v>
      </c>
      <c r="AF40" s="39"/>
      <c r="AG40" s="39"/>
      <c r="AH40" s="39"/>
      <c r="AI40" s="39"/>
      <c r="AJ40" s="7"/>
      <c r="AK40" s="39">
        <v>55</v>
      </c>
      <c r="AL40" s="39">
        <v>0.5</v>
      </c>
      <c r="AM40" s="39"/>
      <c r="AN40" s="39">
        <v>1.5</v>
      </c>
      <c r="AO40" s="91" t="s">
        <v>288</v>
      </c>
      <c r="AP40" s="115" t="s">
        <v>317</v>
      </c>
      <c r="AQ40" s="72" t="s">
        <v>318</v>
      </c>
      <c r="AR40" s="64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 t="s">
        <v>192</v>
      </c>
      <c r="B41" t="s">
        <v>290</v>
      </c>
      <c r="C41">
        <v>1</v>
      </c>
      <c r="D41" s="2" t="s">
        <v>319</v>
      </c>
      <c r="E41" s="41" t="s">
        <v>301</v>
      </c>
      <c r="F41" s="2">
        <v>19</v>
      </c>
      <c r="G41" s="131">
        <f t="shared" si="0"/>
        <v>19</v>
      </c>
      <c r="H41" s="41" t="s">
        <v>205</v>
      </c>
      <c r="I41" s="54">
        <v>36.5</v>
      </c>
      <c r="J41" s="135">
        <v>10</v>
      </c>
      <c r="K41" s="144"/>
      <c r="L41" s="144">
        <f t="shared" si="3"/>
        <v>19</v>
      </c>
      <c r="M41" s="144"/>
      <c r="N41" s="144"/>
      <c r="O41" s="154"/>
      <c r="P41" s="47"/>
      <c r="Q41" s="47"/>
      <c r="R41" s="47"/>
      <c r="S41" s="47"/>
      <c r="T41" s="49"/>
      <c r="U41" s="94"/>
      <c r="X41" s="2"/>
      <c r="Z41" s="56">
        <v>40</v>
      </c>
      <c r="AA41" s="47">
        <v>0.2</v>
      </c>
      <c r="AB41" s="47"/>
      <c r="AC41" s="47">
        <v>1.2</v>
      </c>
      <c r="AD41" s="60"/>
      <c r="AE41" s="2">
        <v>10</v>
      </c>
      <c r="AH41" s="2"/>
      <c r="AJ41" s="6"/>
      <c r="AK41" s="2">
        <v>50</v>
      </c>
      <c r="AL41" s="2">
        <v>0.1</v>
      </c>
      <c r="AN41" s="2">
        <v>0.7</v>
      </c>
      <c r="AO41" s="63" t="s">
        <v>288</v>
      </c>
      <c r="AP41" s="112">
        <v>12</v>
      </c>
      <c r="AQ41" s="53"/>
      <c r="AR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2:57" ht="22.5">
      <c r="B42"/>
      <c r="C42"/>
      <c r="D42" s="2" t="s">
        <v>320</v>
      </c>
      <c r="E42" s="41" t="s">
        <v>327</v>
      </c>
      <c r="F42" s="2">
        <v>31.5</v>
      </c>
      <c r="G42" s="131">
        <f t="shared" si="0"/>
        <v>12.5</v>
      </c>
      <c r="H42" s="41" t="s">
        <v>251</v>
      </c>
      <c r="I42" s="54">
        <f aca="true" t="shared" si="4" ref="I42:I48">I$41+E42/100</f>
        <v>36.69</v>
      </c>
      <c r="J42" s="135">
        <v>10</v>
      </c>
      <c r="K42" s="144"/>
      <c r="L42" s="144">
        <f t="shared" si="3"/>
        <v>12.5</v>
      </c>
      <c r="M42" s="144"/>
      <c r="N42" s="144"/>
      <c r="O42" s="154"/>
      <c r="P42" s="47"/>
      <c r="Q42" s="47"/>
      <c r="R42" s="47"/>
      <c r="S42" s="47"/>
      <c r="T42" s="49"/>
      <c r="U42" s="94"/>
      <c r="X42" s="2"/>
      <c r="Z42" s="56">
        <v>40</v>
      </c>
      <c r="AA42" s="47"/>
      <c r="AB42" s="47"/>
      <c r="AC42" s="47">
        <v>0.3</v>
      </c>
      <c r="AD42" s="60">
        <v>7</v>
      </c>
      <c r="AE42" s="2">
        <v>10</v>
      </c>
      <c r="AH42" s="2"/>
      <c r="AJ42" s="6"/>
      <c r="AK42" s="2">
        <v>50</v>
      </c>
      <c r="AM42" s="2" t="s">
        <v>298</v>
      </c>
      <c r="AO42" s="41">
        <v>5</v>
      </c>
      <c r="AP42" s="112">
        <v>5</v>
      </c>
      <c r="AQ42" s="53" t="s">
        <v>89</v>
      </c>
      <c r="AR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2:57" ht="11.25">
      <c r="B43"/>
      <c r="C43"/>
      <c r="D43" s="2" t="s">
        <v>321</v>
      </c>
      <c r="E43" s="41" t="s">
        <v>328</v>
      </c>
      <c r="F43" s="2">
        <v>39</v>
      </c>
      <c r="G43" s="131">
        <f t="shared" si="0"/>
        <v>7.5</v>
      </c>
      <c r="H43" s="41" t="s">
        <v>252</v>
      </c>
      <c r="I43" s="54">
        <f t="shared" si="4"/>
        <v>36.815</v>
      </c>
      <c r="J43" s="135">
        <v>10</v>
      </c>
      <c r="K43" s="144"/>
      <c r="L43" s="144">
        <f t="shared" si="3"/>
        <v>7.5</v>
      </c>
      <c r="M43" s="144"/>
      <c r="N43" s="144"/>
      <c r="O43" s="154"/>
      <c r="P43" s="47"/>
      <c r="Q43" s="47"/>
      <c r="R43" s="47"/>
      <c r="S43" s="47"/>
      <c r="T43" s="49"/>
      <c r="U43" s="94"/>
      <c r="X43" s="2"/>
      <c r="Z43" s="56">
        <v>40</v>
      </c>
      <c r="AA43" s="47">
        <v>0.1</v>
      </c>
      <c r="AB43" s="47"/>
      <c r="AC43" s="47">
        <v>1.5</v>
      </c>
      <c r="AD43" s="60">
        <v>7</v>
      </c>
      <c r="AE43" s="2">
        <v>5</v>
      </c>
      <c r="AH43" s="2"/>
      <c r="AJ43" s="6"/>
      <c r="AK43" s="2">
        <v>55</v>
      </c>
      <c r="AL43" s="2">
        <v>0.2</v>
      </c>
      <c r="AN43" s="2">
        <v>1</v>
      </c>
      <c r="AO43" s="41">
        <v>7</v>
      </c>
      <c r="AP43" s="112">
        <v>12</v>
      </c>
      <c r="AQ43" s="53" t="s">
        <v>257</v>
      </c>
      <c r="AR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2:57" ht="11.25">
      <c r="B44"/>
      <c r="C44"/>
      <c r="D44" s="2" t="s">
        <v>322</v>
      </c>
      <c r="E44" s="41" t="s">
        <v>329</v>
      </c>
      <c r="F44" s="2">
        <v>65</v>
      </c>
      <c r="G44" s="131">
        <f t="shared" si="0"/>
        <v>26</v>
      </c>
      <c r="H44" s="41" t="s">
        <v>253</v>
      </c>
      <c r="I44" s="54">
        <f t="shared" si="4"/>
        <v>36.89</v>
      </c>
      <c r="J44" s="135">
        <v>10</v>
      </c>
      <c r="K44" s="144"/>
      <c r="L44" s="144">
        <f t="shared" si="3"/>
        <v>26</v>
      </c>
      <c r="M44" s="144"/>
      <c r="N44" s="144"/>
      <c r="O44" s="154"/>
      <c r="P44" s="47"/>
      <c r="Q44" s="47"/>
      <c r="R44" s="47"/>
      <c r="S44" s="47"/>
      <c r="T44" s="49"/>
      <c r="U44" s="94"/>
      <c r="X44" s="2"/>
      <c r="Z44" s="56">
        <v>40</v>
      </c>
      <c r="AA44" s="47">
        <v>0.1</v>
      </c>
      <c r="AB44" s="47"/>
      <c r="AC44" s="47">
        <v>0.5</v>
      </c>
      <c r="AD44" s="60">
        <v>7</v>
      </c>
      <c r="AE44" s="2">
        <v>5</v>
      </c>
      <c r="AH44" s="2"/>
      <c r="AJ44" s="6"/>
      <c r="AK44" s="2">
        <v>55</v>
      </c>
      <c r="AL44" s="2">
        <v>0.1</v>
      </c>
      <c r="AN44" s="2">
        <v>0.5</v>
      </c>
      <c r="AO44" s="41">
        <v>7</v>
      </c>
      <c r="AP44" s="112">
        <v>3</v>
      </c>
      <c r="AQ44" s="53" t="s">
        <v>258</v>
      </c>
      <c r="AR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2:57" ht="11.25">
      <c r="B45"/>
      <c r="C45"/>
      <c r="D45" s="2" t="s">
        <v>323</v>
      </c>
      <c r="E45" s="41" t="s">
        <v>330</v>
      </c>
      <c r="F45" s="2">
        <v>77</v>
      </c>
      <c r="G45" s="131">
        <f t="shared" si="0"/>
        <v>10</v>
      </c>
      <c r="H45" s="41" t="s">
        <v>254</v>
      </c>
      <c r="I45" s="54">
        <f t="shared" si="4"/>
        <v>37.17</v>
      </c>
      <c r="J45" s="135">
        <v>10</v>
      </c>
      <c r="K45" s="144"/>
      <c r="L45" s="144">
        <f t="shared" si="3"/>
        <v>10</v>
      </c>
      <c r="M45" s="144"/>
      <c r="N45" s="144"/>
      <c r="O45" s="154"/>
      <c r="P45" s="47"/>
      <c r="Q45" s="47"/>
      <c r="R45" s="47"/>
      <c r="S45" s="47"/>
      <c r="T45" s="49"/>
      <c r="U45" s="94"/>
      <c r="X45" s="2"/>
      <c r="Y45" s="63"/>
      <c r="Z45" s="56">
        <v>40</v>
      </c>
      <c r="AA45" s="47">
        <v>0.1</v>
      </c>
      <c r="AB45" s="47"/>
      <c r="AC45" s="47">
        <v>1</v>
      </c>
      <c r="AD45" s="60">
        <v>7</v>
      </c>
      <c r="AE45" s="2">
        <v>10</v>
      </c>
      <c r="AH45" s="2"/>
      <c r="AJ45" s="6"/>
      <c r="AK45" s="2">
        <v>50</v>
      </c>
      <c r="AL45" s="2">
        <v>0.2</v>
      </c>
      <c r="AN45" s="2">
        <v>1</v>
      </c>
      <c r="AO45" s="41">
        <v>7</v>
      </c>
      <c r="AP45" s="112">
        <v>12</v>
      </c>
      <c r="AQ45" s="53" t="s">
        <v>259</v>
      </c>
      <c r="AR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2:57" ht="11.25">
      <c r="B46"/>
      <c r="C46"/>
      <c r="D46" s="2" t="s">
        <v>324</v>
      </c>
      <c r="E46" s="41" t="s">
        <v>331</v>
      </c>
      <c r="F46" s="2">
        <v>83.5</v>
      </c>
      <c r="G46" s="131">
        <f t="shared" si="0"/>
        <v>6.5</v>
      </c>
      <c r="H46" s="41" t="s">
        <v>285</v>
      </c>
      <c r="I46" s="54">
        <f t="shared" si="4"/>
        <v>37.27</v>
      </c>
      <c r="J46" s="135">
        <v>16</v>
      </c>
      <c r="K46" s="144"/>
      <c r="L46" s="144"/>
      <c r="M46" s="144">
        <f>G46</f>
        <v>6.5</v>
      </c>
      <c r="N46" s="144"/>
      <c r="O46" s="154"/>
      <c r="P46" s="47"/>
      <c r="Q46" s="47"/>
      <c r="R46" s="47"/>
      <c r="S46" s="47"/>
      <c r="T46" s="49"/>
      <c r="U46" s="94"/>
      <c r="X46" s="2"/>
      <c r="Z46" s="56">
        <v>40</v>
      </c>
      <c r="AA46" s="47"/>
      <c r="AB46" s="47"/>
      <c r="AC46" s="47">
        <v>0.5</v>
      </c>
      <c r="AD46" s="60">
        <v>7</v>
      </c>
      <c r="AE46" s="2">
        <v>10</v>
      </c>
      <c r="AH46" s="2"/>
      <c r="AJ46" s="6"/>
      <c r="AK46" s="2">
        <v>55</v>
      </c>
      <c r="AM46" s="2">
        <v>0.1</v>
      </c>
      <c r="AO46" s="41">
        <v>7</v>
      </c>
      <c r="AP46" s="112">
        <v>5</v>
      </c>
      <c r="AQ46" s="53" t="s">
        <v>260</v>
      </c>
      <c r="AR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2:57" ht="22.5">
      <c r="B47"/>
      <c r="C47"/>
      <c r="D47" s="2" t="s">
        <v>325</v>
      </c>
      <c r="E47" s="41" t="s">
        <v>249</v>
      </c>
      <c r="F47" s="2">
        <v>112</v>
      </c>
      <c r="G47" s="131">
        <f t="shared" si="0"/>
        <v>29</v>
      </c>
      <c r="H47" s="41" t="s">
        <v>255</v>
      </c>
      <c r="I47" s="54">
        <f t="shared" si="4"/>
        <v>37.33</v>
      </c>
      <c r="J47" s="135">
        <v>16</v>
      </c>
      <c r="K47" s="144"/>
      <c r="L47" s="144"/>
      <c r="M47" s="144">
        <f>G47</f>
        <v>29</v>
      </c>
      <c r="N47" s="144"/>
      <c r="O47" s="154"/>
      <c r="P47" s="47"/>
      <c r="Q47" s="47"/>
      <c r="R47" s="47"/>
      <c r="S47" s="47"/>
      <c r="T47" s="49"/>
      <c r="U47" s="94"/>
      <c r="X47" s="2"/>
      <c r="Z47" s="56">
        <v>40</v>
      </c>
      <c r="AA47" s="47">
        <v>0.1</v>
      </c>
      <c r="AB47" s="47"/>
      <c r="AC47" s="47">
        <v>0.4</v>
      </c>
      <c r="AD47" s="60">
        <v>7</v>
      </c>
      <c r="AE47" s="2">
        <v>10</v>
      </c>
      <c r="AH47" s="2"/>
      <c r="AJ47" s="6"/>
      <c r="AK47" s="2">
        <v>55</v>
      </c>
      <c r="AL47" s="2">
        <v>0.1</v>
      </c>
      <c r="AN47" s="2">
        <v>0.5</v>
      </c>
      <c r="AO47" s="41">
        <v>7</v>
      </c>
      <c r="AP47" s="112">
        <v>12</v>
      </c>
      <c r="AQ47" s="53" t="s">
        <v>261</v>
      </c>
      <c r="AR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 s="64"/>
      <c r="B48" s="64"/>
      <c r="C48" s="64"/>
      <c r="D48" s="39" t="s">
        <v>326</v>
      </c>
      <c r="E48" s="65" t="s">
        <v>250</v>
      </c>
      <c r="F48" s="39">
        <v>136</v>
      </c>
      <c r="G48" s="131">
        <f t="shared" si="0"/>
        <v>24</v>
      </c>
      <c r="H48" s="65" t="s">
        <v>256</v>
      </c>
      <c r="I48" s="92">
        <f t="shared" si="4"/>
        <v>37.62</v>
      </c>
      <c r="J48" s="136">
        <v>10</v>
      </c>
      <c r="K48" s="145"/>
      <c r="L48" s="145">
        <f aca="true" t="shared" si="5" ref="L48:L54">G48</f>
        <v>24</v>
      </c>
      <c r="M48" s="145"/>
      <c r="N48" s="145"/>
      <c r="O48" s="155"/>
      <c r="P48" s="39"/>
      <c r="Q48" s="39"/>
      <c r="R48" s="39"/>
      <c r="S48" s="39"/>
      <c r="T48" s="69"/>
      <c r="U48" s="95"/>
      <c r="V48" s="39"/>
      <c r="W48" s="39"/>
      <c r="X48" s="39"/>
      <c r="Y48" s="91"/>
      <c r="Z48" s="85">
        <v>40</v>
      </c>
      <c r="AA48" s="39">
        <v>0.1</v>
      </c>
      <c r="AB48" s="39"/>
      <c r="AC48" s="39">
        <v>2</v>
      </c>
      <c r="AD48" s="71">
        <v>7</v>
      </c>
      <c r="AE48" s="39">
        <v>15</v>
      </c>
      <c r="AF48" s="39"/>
      <c r="AG48" s="39"/>
      <c r="AH48" s="39"/>
      <c r="AI48" s="39"/>
      <c r="AJ48" s="7"/>
      <c r="AK48" s="39">
        <v>45</v>
      </c>
      <c r="AL48" s="39">
        <v>0.3</v>
      </c>
      <c r="AM48" s="39"/>
      <c r="AN48" s="39">
        <v>1.5</v>
      </c>
      <c r="AO48" s="91" t="s">
        <v>288</v>
      </c>
      <c r="AP48" s="113">
        <v>12</v>
      </c>
      <c r="AQ48" s="72" t="s">
        <v>259</v>
      </c>
      <c r="AR48" s="64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45">
      <c r="A49" t="s">
        <v>192</v>
      </c>
      <c r="B49" t="s">
        <v>290</v>
      </c>
      <c r="C49">
        <v>2</v>
      </c>
      <c r="D49" s="2" t="s">
        <v>291</v>
      </c>
      <c r="E49" s="41" t="s">
        <v>301</v>
      </c>
      <c r="F49" s="2">
        <v>42</v>
      </c>
      <c r="G49" s="131">
        <f t="shared" si="0"/>
        <v>42</v>
      </c>
      <c r="H49" s="41" t="s">
        <v>205</v>
      </c>
      <c r="I49" s="54">
        <v>37.86</v>
      </c>
      <c r="J49" s="135">
        <v>10</v>
      </c>
      <c r="K49" s="144"/>
      <c r="L49" s="144">
        <f t="shared" si="5"/>
        <v>42</v>
      </c>
      <c r="M49" s="144"/>
      <c r="N49" s="144"/>
      <c r="O49" s="154"/>
      <c r="P49" s="47"/>
      <c r="Q49" s="47"/>
      <c r="R49" s="47"/>
      <c r="S49" s="47"/>
      <c r="T49" s="49"/>
      <c r="U49" s="94"/>
      <c r="X49" s="2"/>
      <c r="Z49" s="56">
        <v>40</v>
      </c>
      <c r="AA49" s="47">
        <v>0.5</v>
      </c>
      <c r="AB49" s="47"/>
      <c r="AC49" s="47">
        <v>2</v>
      </c>
      <c r="AD49" s="107" t="s">
        <v>288</v>
      </c>
      <c r="AE49" s="2">
        <v>15</v>
      </c>
      <c r="AH49" s="2"/>
      <c r="AJ49" s="6"/>
      <c r="AK49" s="2">
        <v>50</v>
      </c>
      <c r="AL49" s="2">
        <v>0.5</v>
      </c>
      <c r="AN49" s="2">
        <v>4</v>
      </c>
      <c r="AO49" s="63" t="s">
        <v>288</v>
      </c>
      <c r="AP49" s="112">
        <v>14</v>
      </c>
      <c r="AQ49" s="53" t="s">
        <v>233</v>
      </c>
      <c r="AR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2:57" ht="22.5">
      <c r="B50"/>
      <c r="C50"/>
      <c r="D50" s="2" t="s">
        <v>292</v>
      </c>
      <c r="E50" s="41" t="s">
        <v>230</v>
      </c>
      <c r="F50" s="2">
        <v>69</v>
      </c>
      <c r="G50" s="131">
        <f t="shared" si="0"/>
        <v>26</v>
      </c>
      <c r="H50" s="41" t="s">
        <v>211</v>
      </c>
      <c r="I50" s="54">
        <f>I$49+E50/100</f>
        <v>38.29</v>
      </c>
      <c r="J50" s="135">
        <v>10</v>
      </c>
      <c r="K50" s="144"/>
      <c r="L50" s="144">
        <f t="shared" si="5"/>
        <v>26</v>
      </c>
      <c r="M50" s="144"/>
      <c r="N50" s="144"/>
      <c r="O50" s="154"/>
      <c r="P50" s="47"/>
      <c r="Q50" s="47"/>
      <c r="R50" s="47"/>
      <c r="S50" s="47"/>
      <c r="T50" s="49"/>
      <c r="U50" s="94"/>
      <c r="X50" s="2"/>
      <c r="Z50" s="56">
        <v>40</v>
      </c>
      <c r="AA50" s="47">
        <v>0.2</v>
      </c>
      <c r="AB50" s="47"/>
      <c r="AC50" s="47">
        <v>0.5</v>
      </c>
      <c r="AD50" s="107" t="s">
        <v>288</v>
      </c>
      <c r="AE50" s="2">
        <v>15</v>
      </c>
      <c r="AH50" s="2"/>
      <c r="AJ50" s="6"/>
      <c r="AK50" s="2">
        <v>50</v>
      </c>
      <c r="AL50" s="2">
        <v>0.3</v>
      </c>
      <c r="AN50" s="2">
        <v>1.2</v>
      </c>
      <c r="AO50" s="63" t="s">
        <v>288</v>
      </c>
      <c r="AP50" s="112">
        <v>13</v>
      </c>
      <c r="AQ50" s="53" t="s">
        <v>234</v>
      </c>
      <c r="AR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 s="64"/>
      <c r="B51" s="64"/>
      <c r="C51" s="64"/>
      <c r="D51" s="39" t="s">
        <v>293</v>
      </c>
      <c r="E51" s="65" t="s">
        <v>231</v>
      </c>
      <c r="F51" s="39">
        <v>146</v>
      </c>
      <c r="G51" s="131">
        <f t="shared" si="0"/>
        <v>77</v>
      </c>
      <c r="H51" s="65" t="s">
        <v>297</v>
      </c>
      <c r="I51" s="92">
        <f>I$49+E51/100</f>
        <v>38.55</v>
      </c>
      <c r="J51" s="136">
        <v>10</v>
      </c>
      <c r="K51" s="145"/>
      <c r="L51" s="145">
        <f t="shared" si="5"/>
        <v>77</v>
      </c>
      <c r="M51" s="145"/>
      <c r="N51" s="145"/>
      <c r="O51" s="155"/>
      <c r="P51" s="39"/>
      <c r="Q51" s="39"/>
      <c r="R51" s="39"/>
      <c r="S51" s="39"/>
      <c r="T51" s="69"/>
      <c r="U51" s="95"/>
      <c r="V51" s="39"/>
      <c r="W51" s="39"/>
      <c r="X51" s="39"/>
      <c r="Y51" s="65"/>
      <c r="Z51" s="85">
        <v>40</v>
      </c>
      <c r="AA51" s="39">
        <v>0.3</v>
      </c>
      <c r="AB51" s="39"/>
      <c r="AC51" s="39">
        <v>1</v>
      </c>
      <c r="AD51" s="108" t="s">
        <v>288</v>
      </c>
      <c r="AE51" s="39">
        <v>15</v>
      </c>
      <c r="AF51" s="39"/>
      <c r="AG51" s="39"/>
      <c r="AH51" s="39"/>
      <c r="AI51" s="39"/>
      <c r="AJ51" s="7"/>
      <c r="AK51" s="39">
        <v>50</v>
      </c>
      <c r="AL51" s="39">
        <v>0.4</v>
      </c>
      <c r="AM51" s="39"/>
      <c r="AN51" s="39">
        <v>1.5</v>
      </c>
      <c r="AO51" s="91" t="s">
        <v>288</v>
      </c>
      <c r="AP51" s="113">
        <v>12</v>
      </c>
      <c r="AQ51" s="72" t="s">
        <v>314</v>
      </c>
      <c r="AR51" s="66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22.5">
      <c r="A52" t="s">
        <v>192</v>
      </c>
      <c r="B52" t="s">
        <v>290</v>
      </c>
      <c r="C52">
        <v>3</v>
      </c>
      <c r="D52" s="2" t="s">
        <v>294</v>
      </c>
      <c r="E52" s="41" t="s">
        <v>301</v>
      </c>
      <c r="F52" s="2">
        <v>53</v>
      </c>
      <c r="G52" s="131">
        <f t="shared" si="0"/>
        <v>53</v>
      </c>
      <c r="H52" s="41" t="s">
        <v>358</v>
      </c>
      <c r="I52" s="54">
        <v>39.32</v>
      </c>
      <c r="J52" s="135">
        <v>10</v>
      </c>
      <c r="K52" s="144"/>
      <c r="L52" s="144">
        <f t="shared" si="5"/>
        <v>53</v>
      </c>
      <c r="M52" s="144"/>
      <c r="N52" s="144"/>
      <c r="O52" s="154"/>
      <c r="P52" s="47"/>
      <c r="Q52" s="47"/>
      <c r="R52" s="47"/>
      <c r="S52" s="47"/>
      <c r="T52" s="49"/>
      <c r="U52" s="94"/>
      <c r="X52" s="2"/>
      <c r="Z52" s="56">
        <v>40</v>
      </c>
      <c r="AA52" s="47">
        <v>0.3</v>
      </c>
      <c r="AB52" s="47"/>
      <c r="AC52" s="47">
        <v>1.6</v>
      </c>
      <c r="AD52" s="107" t="s">
        <v>288</v>
      </c>
      <c r="AE52" s="2">
        <v>10</v>
      </c>
      <c r="AH52" s="2"/>
      <c r="AJ52" s="6"/>
      <c r="AK52" s="2">
        <v>40</v>
      </c>
      <c r="AL52" s="2">
        <v>0.5</v>
      </c>
      <c r="AN52" s="2">
        <v>1.5</v>
      </c>
      <c r="AO52" s="63" t="s">
        <v>288</v>
      </c>
      <c r="AP52" s="112">
        <v>13</v>
      </c>
      <c r="AQ52" s="53" t="s">
        <v>316</v>
      </c>
      <c r="AR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 s="64"/>
      <c r="B53" s="64"/>
      <c r="C53" s="64"/>
      <c r="D53" s="39" t="s">
        <v>295</v>
      </c>
      <c r="E53" s="65" t="s">
        <v>232</v>
      </c>
      <c r="F53" s="39">
        <v>72</v>
      </c>
      <c r="G53" s="131">
        <f t="shared" si="0"/>
        <v>19</v>
      </c>
      <c r="H53" s="65" t="s">
        <v>296</v>
      </c>
      <c r="I53" s="92">
        <f>I52+E53/100</f>
        <v>39.85</v>
      </c>
      <c r="J53" s="136">
        <v>10</v>
      </c>
      <c r="K53" s="145"/>
      <c r="L53" s="145">
        <f t="shared" si="5"/>
        <v>19</v>
      </c>
      <c r="M53" s="145"/>
      <c r="N53" s="145"/>
      <c r="O53" s="155"/>
      <c r="P53" s="39"/>
      <c r="Q53" s="39"/>
      <c r="R53" s="39"/>
      <c r="S53" s="39"/>
      <c r="T53" s="69"/>
      <c r="U53" s="95"/>
      <c r="V53" s="39"/>
      <c r="W53" s="39"/>
      <c r="X53" s="39"/>
      <c r="Y53" s="65"/>
      <c r="Z53" s="85">
        <v>40</v>
      </c>
      <c r="AA53" s="39">
        <v>0.1</v>
      </c>
      <c r="AB53" s="39"/>
      <c r="AC53" s="39">
        <v>0.8</v>
      </c>
      <c r="AD53" s="71">
        <v>7</v>
      </c>
      <c r="AE53" s="39">
        <v>10</v>
      </c>
      <c r="AF53" s="39"/>
      <c r="AG53" s="39"/>
      <c r="AH53" s="39"/>
      <c r="AI53" s="39"/>
      <c r="AJ53" s="7"/>
      <c r="AK53" s="39">
        <v>40</v>
      </c>
      <c r="AL53" s="39">
        <v>0.2</v>
      </c>
      <c r="AM53" s="39"/>
      <c r="AN53" s="39">
        <v>0.5</v>
      </c>
      <c r="AO53" s="65">
        <v>7</v>
      </c>
      <c r="AP53" s="113">
        <v>12</v>
      </c>
      <c r="AQ53" s="72" t="s">
        <v>315</v>
      </c>
      <c r="AR53" s="64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 s="88" t="s">
        <v>192</v>
      </c>
      <c r="B54" s="88" t="s">
        <v>28</v>
      </c>
      <c r="C54">
        <v>1</v>
      </c>
      <c r="D54" s="2" t="s">
        <v>30</v>
      </c>
      <c r="E54" s="41" t="s">
        <v>301</v>
      </c>
      <c r="F54" s="2">
        <v>11.5</v>
      </c>
      <c r="G54" s="131">
        <f t="shared" si="0"/>
        <v>11.5</v>
      </c>
      <c r="H54" s="41" t="s">
        <v>127</v>
      </c>
      <c r="I54" s="124">
        <v>40.8</v>
      </c>
      <c r="J54" s="148">
        <v>10</v>
      </c>
      <c r="K54" s="144"/>
      <c r="L54" s="144">
        <f t="shared" si="5"/>
        <v>11.5</v>
      </c>
      <c r="M54" s="144"/>
      <c r="N54" s="144"/>
      <c r="O54" s="154"/>
      <c r="P54" s="47"/>
      <c r="Q54" s="47"/>
      <c r="R54" s="47"/>
      <c r="S54" s="47"/>
      <c r="T54" s="49"/>
      <c r="X54" s="2"/>
      <c r="Z54" s="56">
        <v>35</v>
      </c>
      <c r="AA54" s="47">
        <v>0.2</v>
      </c>
      <c r="AB54" s="47"/>
      <c r="AC54" s="47">
        <v>1.8</v>
      </c>
      <c r="AD54" s="107" t="s">
        <v>288</v>
      </c>
      <c r="AE54" s="2">
        <v>5</v>
      </c>
      <c r="AH54" s="2"/>
      <c r="AJ54" s="6"/>
      <c r="AK54" s="2">
        <v>60</v>
      </c>
      <c r="AL54" s="2">
        <v>0.2</v>
      </c>
      <c r="AN54" s="2">
        <v>0.7</v>
      </c>
      <c r="AO54" s="41"/>
      <c r="AP54" s="112"/>
      <c r="AQ54" s="53" t="s">
        <v>41</v>
      </c>
      <c r="AR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4:43" ht="23.25">
      <c r="D55" s="41" t="s">
        <v>36</v>
      </c>
      <c r="E55" s="41" t="s">
        <v>37</v>
      </c>
      <c r="F55" s="41" t="s">
        <v>38</v>
      </c>
      <c r="G55" s="131">
        <f t="shared" si="0"/>
        <v>21</v>
      </c>
      <c r="H55" s="41" t="s">
        <v>31</v>
      </c>
      <c r="I55" s="54">
        <f>I$54+E55/100</f>
        <v>40.915</v>
      </c>
      <c r="J55" s="135">
        <v>16</v>
      </c>
      <c r="K55" s="144"/>
      <c r="L55" s="144"/>
      <c r="M55" s="144">
        <f>G55</f>
        <v>21</v>
      </c>
      <c r="N55" s="144"/>
      <c r="O55" s="154"/>
      <c r="P55" s="47"/>
      <c r="Q55" s="47"/>
      <c r="R55" s="47"/>
      <c r="S55" s="62"/>
      <c r="T55" s="49"/>
      <c r="Z55" s="56">
        <v>40</v>
      </c>
      <c r="AA55" s="47">
        <v>0.1</v>
      </c>
      <c r="AB55" s="47"/>
      <c r="AC55" s="61">
        <v>0.7</v>
      </c>
      <c r="AD55" s="107" t="s">
        <v>288</v>
      </c>
      <c r="AE55" s="2">
        <v>5</v>
      </c>
      <c r="AJ55" s="6"/>
      <c r="AK55" s="2">
        <v>55</v>
      </c>
      <c r="AL55" s="2">
        <v>0.05</v>
      </c>
      <c r="AN55" s="2">
        <v>0.4</v>
      </c>
      <c r="AP55" s="112"/>
      <c r="AQ55" s="53" t="s">
        <v>42</v>
      </c>
    </row>
    <row r="56" spans="1:44" ht="34.5">
      <c r="A56" s="88"/>
      <c r="B56" s="47"/>
      <c r="C56" s="47"/>
      <c r="D56" s="89" t="s">
        <v>39</v>
      </c>
      <c r="E56" s="89" t="s">
        <v>38</v>
      </c>
      <c r="F56" s="89" t="s">
        <v>33</v>
      </c>
      <c r="G56" s="131">
        <f t="shared" si="0"/>
        <v>10</v>
      </c>
      <c r="H56" s="89" t="s">
        <v>251</v>
      </c>
      <c r="I56" s="54">
        <f>I$54+E56/100</f>
        <v>41.125</v>
      </c>
      <c r="J56" s="135">
        <v>10</v>
      </c>
      <c r="K56" s="144"/>
      <c r="L56" s="144">
        <f aca="true" t="shared" si="6" ref="L56:L62">G56</f>
        <v>10</v>
      </c>
      <c r="M56" s="144"/>
      <c r="N56" s="144"/>
      <c r="O56" s="154"/>
      <c r="P56" s="47"/>
      <c r="Q56" s="47"/>
      <c r="R56" s="47"/>
      <c r="S56" s="62"/>
      <c r="T56" s="49"/>
      <c r="U56" s="47"/>
      <c r="V56" s="47"/>
      <c r="W56" s="47"/>
      <c r="X56" s="61"/>
      <c r="Y56" s="89"/>
      <c r="Z56" s="56">
        <v>40</v>
      </c>
      <c r="AA56" s="47">
        <v>0.1</v>
      </c>
      <c r="AB56" s="47"/>
      <c r="AC56" s="61">
        <v>1</v>
      </c>
      <c r="AD56" s="107" t="s">
        <v>288</v>
      </c>
      <c r="AE56" s="47">
        <v>2</v>
      </c>
      <c r="AF56" s="47"/>
      <c r="AG56" s="47"/>
      <c r="AH56" s="62"/>
      <c r="AI56" s="47"/>
      <c r="AJ56" s="6"/>
      <c r="AK56" s="47">
        <v>58</v>
      </c>
      <c r="AL56" s="47"/>
      <c r="AM56" s="47"/>
      <c r="AN56" s="47"/>
      <c r="AO56" s="121"/>
      <c r="AP56" s="112"/>
      <c r="AQ56" s="90" t="s">
        <v>43</v>
      </c>
      <c r="AR56" s="102"/>
    </row>
    <row r="57" spans="1:44" ht="12">
      <c r="A57" s="64"/>
      <c r="B57" s="39"/>
      <c r="C57" s="39"/>
      <c r="D57" s="65" t="s">
        <v>35</v>
      </c>
      <c r="E57" s="65" t="s">
        <v>33</v>
      </c>
      <c r="F57" s="65" t="s">
        <v>34</v>
      </c>
      <c r="G57" s="131">
        <f t="shared" si="0"/>
        <v>106.5</v>
      </c>
      <c r="H57" s="65" t="s">
        <v>32</v>
      </c>
      <c r="I57" s="92">
        <f>I$54+E57/100</f>
        <v>41.224999999999994</v>
      </c>
      <c r="J57" s="136">
        <v>10</v>
      </c>
      <c r="K57" s="145"/>
      <c r="L57" s="145">
        <f t="shared" si="6"/>
        <v>106.5</v>
      </c>
      <c r="M57" s="145"/>
      <c r="N57" s="145"/>
      <c r="O57" s="155"/>
      <c r="P57" s="39"/>
      <c r="Q57" s="39"/>
      <c r="R57" s="39"/>
      <c r="S57" s="68"/>
      <c r="T57" s="69"/>
      <c r="U57" s="39"/>
      <c r="V57" s="39"/>
      <c r="W57" s="39"/>
      <c r="X57" s="70"/>
      <c r="Y57" s="65"/>
      <c r="Z57" s="85">
        <v>40</v>
      </c>
      <c r="AA57" s="39">
        <v>0.2</v>
      </c>
      <c r="AB57" s="39"/>
      <c r="AC57" s="70">
        <v>2</v>
      </c>
      <c r="AD57" s="108" t="s">
        <v>288</v>
      </c>
      <c r="AE57" s="39">
        <v>2</v>
      </c>
      <c r="AF57" s="39"/>
      <c r="AG57" s="39"/>
      <c r="AH57" s="68"/>
      <c r="AI57" s="39"/>
      <c r="AJ57" s="7"/>
      <c r="AK57" s="39">
        <v>58</v>
      </c>
      <c r="AL57" s="39">
        <v>0.2</v>
      </c>
      <c r="AM57" s="39"/>
      <c r="AN57" s="39">
        <v>2</v>
      </c>
      <c r="AO57" s="93"/>
      <c r="AP57" s="113"/>
      <c r="AQ57" s="72" t="s">
        <v>44</v>
      </c>
      <c r="AR57" s="66"/>
    </row>
    <row r="58" spans="1:57" ht="11.25">
      <c r="A58" s="73" t="s">
        <v>192</v>
      </c>
      <c r="B58" s="73" t="s">
        <v>28</v>
      </c>
      <c r="C58" s="73">
        <v>2</v>
      </c>
      <c r="D58" s="74" t="s">
        <v>29</v>
      </c>
      <c r="E58" s="75" t="s">
        <v>301</v>
      </c>
      <c r="F58" s="74">
        <v>14</v>
      </c>
      <c r="G58" s="131">
        <f t="shared" si="0"/>
        <v>14</v>
      </c>
      <c r="H58" s="75" t="s">
        <v>127</v>
      </c>
      <c r="I58" s="125">
        <f>I$54+1.5</f>
        <v>42.3</v>
      </c>
      <c r="J58" s="138">
        <v>10</v>
      </c>
      <c r="K58" s="147"/>
      <c r="L58" s="147">
        <f t="shared" si="6"/>
        <v>14</v>
      </c>
      <c r="M58" s="147"/>
      <c r="N58" s="147"/>
      <c r="O58" s="157"/>
      <c r="P58" s="74"/>
      <c r="Q58" s="74"/>
      <c r="R58" s="74"/>
      <c r="S58" s="74"/>
      <c r="T58" s="82"/>
      <c r="U58" s="74"/>
      <c r="V58" s="74"/>
      <c r="W58" s="74"/>
      <c r="X58" s="79"/>
      <c r="Y58" s="75"/>
      <c r="Z58" s="101">
        <v>40</v>
      </c>
      <c r="AA58" s="74">
        <v>0.3</v>
      </c>
      <c r="AB58" s="74"/>
      <c r="AC58" s="74">
        <v>1</v>
      </c>
      <c r="AD58" s="75" t="s">
        <v>286</v>
      </c>
      <c r="AE58" s="74">
        <v>5</v>
      </c>
      <c r="AF58" s="74"/>
      <c r="AG58" s="74"/>
      <c r="AH58" s="74"/>
      <c r="AI58" s="74"/>
      <c r="AJ58" s="78"/>
      <c r="AK58" s="74">
        <v>55</v>
      </c>
      <c r="AL58" s="74">
        <v>0.3</v>
      </c>
      <c r="AM58" s="74">
        <v>0.7</v>
      </c>
      <c r="AN58" s="74">
        <v>1</v>
      </c>
      <c r="AO58" s="75">
        <v>7</v>
      </c>
      <c r="AP58" s="114">
        <v>3</v>
      </c>
      <c r="AQ58" s="84" t="s">
        <v>40</v>
      </c>
      <c r="AR58" s="73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43" ht="12">
      <c r="A59" s="88" t="s">
        <v>192</v>
      </c>
      <c r="B59" s="88" t="s">
        <v>45</v>
      </c>
      <c r="C59">
        <v>1</v>
      </c>
      <c r="D59" s="41" t="s">
        <v>46</v>
      </c>
      <c r="E59" s="41" t="s">
        <v>301</v>
      </c>
      <c r="F59" s="41" t="s">
        <v>235</v>
      </c>
      <c r="G59" s="131">
        <f t="shared" si="0"/>
        <v>5</v>
      </c>
      <c r="H59" s="41" t="s">
        <v>120</v>
      </c>
      <c r="I59" s="54">
        <v>42.8</v>
      </c>
      <c r="J59" s="135">
        <v>10</v>
      </c>
      <c r="K59" s="144"/>
      <c r="L59" s="144">
        <f t="shared" si="6"/>
        <v>5</v>
      </c>
      <c r="M59" s="144"/>
      <c r="N59" s="144"/>
      <c r="O59" s="154"/>
      <c r="P59" s="47"/>
      <c r="Q59" s="47"/>
      <c r="R59" s="47"/>
      <c r="S59" s="62"/>
      <c r="T59" s="47"/>
      <c r="U59" s="105"/>
      <c r="V59" s="103"/>
      <c r="W59" s="103"/>
      <c r="X59" s="104"/>
      <c r="Y59" s="59"/>
      <c r="Z59" s="47">
        <v>40</v>
      </c>
      <c r="AA59" s="47">
        <v>0.1</v>
      </c>
      <c r="AB59" s="47"/>
      <c r="AC59" s="61">
        <v>0.3</v>
      </c>
      <c r="AD59" s="89">
        <v>7</v>
      </c>
      <c r="AE59" s="105">
        <v>2</v>
      </c>
      <c r="AF59" s="103"/>
      <c r="AG59" s="103"/>
      <c r="AH59" s="106"/>
      <c r="AI59" s="48"/>
      <c r="AJ59" s="5"/>
      <c r="AK59" s="2">
        <v>55</v>
      </c>
      <c r="AN59" s="2" t="s">
        <v>298</v>
      </c>
      <c r="AO59" s="116">
        <v>7</v>
      </c>
      <c r="AP59" s="111" t="s">
        <v>273</v>
      </c>
      <c r="AQ59" s="53" t="s">
        <v>278</v>
      </c>
    </row>
    <row r="60" spans="4:43" ht="12">
      <c r="D60" s="41" t="s">
        <v>9</v>
      </c>
      <c r="E60" s="41" t="s">
        <v>235</v>
      </c>
      <c r="F60" s="41" t="s">
        <v>125</v>
      </c>
      <c r="G60" s="131">
        <f t="shared" si="0"/>
        <v>3</v>
      </c>
      <c r="H60" s="41" t="s">
        <v>121</v>
      </c>
      <c r="I60" s="54">
        <f aca="true" t="shared" si="7" ref="I60:I69">I$59+E60/100</f>
        <v>42.849999999999994</v>
      </c>
      <c r="J60" s="135">
        <v>10</v>
      </c>
      <c r="K60" s="144"/>
      <c r="L60" s="144">
        <f t="shared" si="6"/>
        <v>3</v>
      </c>
      <c r="M60" s="144"/>
      <c r="N60" s="144"/>
      <c r="O60" s="154"/>
      <c r="P60" s="47"/>
      <c r="Q60" s="47"/>
      <c r="R60" s="47"/>
      <c r="S60" s="62"/>
      <c r="T60" s="47"/>
      <c r="U60" s="56"/>
      <c r="V60" s="47"/>
      <c r="W60" s="47"/>
      <c r="X60" s="61"/>
      <c r="Y60" s="60"/>
      <c r="Z60" s="47">
        <v>40</v>
      </c>
      <c r="AA60" s="47">
        <v>0.2</v>
      </c>
      <c r="AB60" s="47"/>
      <c r="AC60" s="61">
        <v>0.7</v>
      </c>
      <c r="AD60" s="89" t="s">
        <v>288</v>
      </c>
      <c r="AE60" s="56">
        <v>2</v>
      </c>
      <c r="AF60" s="47"/>
      <c r="AG60" s="47"/>
      <c r="AH60" s="62"/>
      <c r="AI60" s="49"/>
      <c r="AJ60" s="6"/>
      <c r="AK60" s="2">
        <v>60</v>
      </c>
      <c r="AL60" s="2">
        <v>0.2</v>
      </c>
      <c r="AM60" s="2">
        <v>0.4</v>
      </c>
      <c r="AN60" s="2">
        <v>0.6</v>
      </c>
      <c r="AP60" s="112" t="s">
        <v>274</v>
      </c>
      <c r="AQ60" s="53" t="s">
        <v>277</v>
      </c>
    </row>
    <row r="61" spans="4:43" ht="12">
      <c r="D61" s="41" t="s">
        <v>297</v>
      </c>
      <c r="E61" s="41" t="s">
        <v>125</v>
      </c>
      <c r="F61" s="41" t="s">
        <v>64</v>
      </c>
      <c r="G61" s="131">
        <f t="shared" si="0"/>
        <v>6</v>
      </c>
      <c r="H61" s="41" t="s">
        <v>55</v>
      </c>
      <c r="I61" s="54">
        <f t="shared" si="7"/>
        <v>42.879999999999995</v>
      </c>
      <c r="J61" s="135">
        <v>10</v>
      </c>
      <c r="K61" s="144"/>
      <c r="L61" s="144">
        <f t="shared" si="6"/>
        <v>6</v>
      </c>
      <c r="M61" s="144"/>
      <c r="N61" s="144"/>
      <c r="O61" s="154"/>
      <c r="P61" s="47"/>
      <c r="Q61" s="47"/>
      <c r="R61" s="47"/>
      <c r="S61" s="62"/>
      <c r="T61" s="47"/>
      <c r="U61" s="56"/>
      <c r="V61" s="47"/>
      <c r="W61" s="47"/>
      <c r="X61" s="61"/>
      <c r="Y61" s="60"/>
      <c r="Z61" s="47">
        <v>38</v>
      </c>
      <c r="AA61" s="47">
        <v>0.3</v>
      </c>
      <c r="AB61" s="47"/>
      <c r="AC61" s="61">
        <v>1</v>
      </c>
      <c r="AD61" s="89" t="s">
        <v>288</v>
      </c>
      <c r="AE61" s="56">
        <v>2</v>
      </c>
      <c r="AF61" s="47"/>
      <c r="AG61" s="47"/>
      <c r="AH61" s="62"/>
      <c r="AI61" s="49"/>
      <c r="AJ61" s="6"/>
      <c r="AK61" s="2">
        <v>60</v>
      </c>
      <c r="AL61" s="2">
        <v>0.4</v>
      </c>
      <c r="AM61" s="2">
        <v>0.6</v>
      </c>
      <c r="AN61" s="2">
        <v>1</v>
      </c>
      <c r="AO61" s="116">
        <v>7</v>
      </c>
      <c r="AP61" s="112" t="s">
        <v>275</v>
      </c>
      <c r="AQ61" s="53" t="s">
        <v>279</v>
      </c>
    </row>
    <row r="62" spans="4:43" ht="12">
      <c r="D62" s="41" t="s">
        <v>47</v>
      </c>
      <c r="E62" s="41" t="s">
        <v>64</v>
      </c>
      <c r="F62" s="41" t="s">
        <v>65</v>
      </c>
      <c r="G62" s="131">
        <f t="shared" si="0"/>
        <v>3</v>
      </c>
      <c r="H62" s="41" t="s">
        <v>235</v>
      </c>
      <c r="I62" s="54">
        <f t="shared" si="7"/>
        <v>42.94</v>
      </c>
      <c r="J62" s="135">
        <v>10</v>
      </c>
      <c r="K62" s="144"/>
      <c r="L62" s="144">
        <f t="shared" si="6"/>
        <v>3</v>
      </c>
      <c r="M62" s="144"/>
      <c r="N62" s="144"/>
      <c r="O62" s="154"/>
      <c r="P62" s="47"/>
      <c r="Q62" s="47"/>
      <c r="R62" s="47"/>
      <c r="S62" s="62"/>
      <c r="T62" s="47"/>
      <c r="U62" s="56"/>
      <c r="V62" s="47"/>
      <c r="W62" s="47"/>
      <c r="X62" s="61"/>
      <c r="Y62" s="60"/>
      <c r="Z62" s="47"/>
      <c r="AA62" s="47"/>
      <c r="AB62" s="47"/>
      <c r="AC62" s="61"/>
      <c r="AD62" s="89"/>
      <c r="AE62" s="56"/>
      <c r="AF62" s="47"/>
      <c r="AG62" s="47"/>
      <c r="AH62" s="62"/>
      <c r="AI62" s="49"/>
      <c r="AJ62" s="6"/>
      <c r="AP62" s="112"/>
      <c r="AQ62" s="53" t="s">
        <v>199</v>
      </c>
    </row>
    <row r="63" spans="4:43" ht="12">
      <c r="D63" s="41" t="s">
        <v>48</v>
      </c>
      <c r="E63" s="41" t="s">
        <v>65</v>
      </c>
      <c r="F63" s="41" t="s">
        <v>230</v>
      </c>
      <c r="G63" s="131">
        <f t="shared" si="0"/>
        <v>26</v>
      </c>
      <c r="H63" s="41" t="s">
        <v>350</v>
      </c>
      <c r="I63" s="54">
        <f t="shared" si="7"/>
        <v>42.97</v>
      </c>
      <c r="J63" s="135">
        <v>16</v>
      </c>
      <c r="K63" s="144"/>
      <c r="L63" s="144"/>
      <c r="M63" s="144">
        <f>G63</f>
        <v>26</v>
      </c>
      <c r="N63" s="144"/>
      <c r="O63" s="154"/>
      <c r="P63" s="47"/>
      <c r="Q63" s="47"/>
      <c r="R63" s="47"/>
      <c r="S63" s="62"/>
      <c r="T63" s="47"/>
      <c r="U63" s="56"/>
      <c r="V63" s="47"/>
      <c r="W63" s="47"/>
      <c r="X63" s="61"/>
      <c r="Y63" s="60"/>
      <c r="Z63" s="47">
        <v>40</v>
      </c>
      <c r="AA63" s="47">
        <v>0.1</v>
      </c>
      <c r="AB63" s="47"/>
      <c r="AC63" s="61">
        <v>0.25</v>
      </c>
      <c r="AD63" s="89" t="s">
        <v>286</v>
      </c>
      <c r="AE63" s="56">
        <v>5</v>
      </c>
      <c r="AF63" s="47"/>
      <c r="AG63" s="47"/>
      <c r="AH63" s="62"/>
      <c r="AI63" s="49"/>
      <c r="AJ63" s="6"/>
      <c r="AK63" s="2">
        <v>55</v>
      </c>
      <c r="AL63" s="2">
        <v>0.1</v>
      </c>
      <c r="AM63" s="2">
        <v>0.2</v>
      </c>
      <c r="AN63" s="2">
        <v>0.3</v>
      </c>
      <c r="AP63" s="112" t="s">
        <v>274</v>
      </c>
      <c r="AQ63" s="53"/>
    </row>
    <row r="64" spans="4:43" ht="23.25">
      <c r="D64" s="41" t="s">
        <v>49</v>
      </c>
      <c r="E64" s="41" t="s">
        <v>230</v>
      </c>
      <c r="F64" s="41" t="s">
        <v>66</v>
      </c>
      <c r="G64" s="131">
        <f t="shared" si="0"/>
        <v>3</v>
      </c>
      <c r="H64" s="41" t="s">
        <v>125</v>
      </c>
      <c r="I64" s="54">
        <f t="shared" si="7"/>
        <v>43.23</v>
      </c>
      <c r="J64" s="135">
        <v>18</v>
      </c>
      <c r="K64" s="144"/>
      <c r="L64" s="144"/>
      <c r="M64" s="144"/>
      <c r="N64" s="144">
        <f>G64</f>
        <v>3</v>
      </c>
      <c r="O64" s="154"/>
      <c r="P64" s="47"/>
      <c r="Q64" s="47"/>
      <c r="R64" s="47"/>
      <c r="S64" s="62"/>
      <c r="T64" s="47"/>
      <c r="U64" s="56"/>
      <c r="V64" s="47"/>
      <c r="W64" s="47"/>
      <c r="X64" s="61"/>
      <c r="Y64" s="60"/>
      <c r="Z64" s="47"/>
      <c r="AA64" s="47"/>
      <c r="AB64" s="47"/>
      <c r="AC64" s="61"/>
      <c r="AD64" s="89"/>
      <c r="AE64" s="56"/>
      <c r="AF64" s="47"/>
      <c r="AG64" s="47"/>
      <c r="AH64" s="62"/>
      <c r="AI64" s="49"/>
      <c r="AJ64" s="6"/>
      <c r="AP64" s="112"/>
      <c r="AQ64" s="53" t="s">
        <v>272</v>
      </c>
    </row>
    <row r="65" spans="4:43" ht="12">
      <c r="D65" s="41" t="s">
        <v>50</v>
      </c>
      <c r="E65" s="41" t="s">
        <v>66</v>
      </c>
      <c r="F65" s="41" t="s">
        <v>67</v>
      </c>
      <c r="G65" s="131">
        <f t="shared" si="0"/>
        <v>29</v>
      </c>
      <c r="H65" s="41" t="s">
        <v>56</v>
      </c>
      <c r="I65" s="54">
        <f t="shared" si="7"/>
        <v>43.26</v>
      </c>
      <c r="J65" s="135">
        <v>10</v>
      </c>
      <c r="K65" s="144"/>
      <c r="L65" s="144">
        <f>G65</f>
        <v>29</v>
      </c>
      <c r="M65" s="144"/>
      <c r="N65" s="144"/>
      <c r="O65" s="154"/>
      <c r="P65" s="47"/>
      <c r="Q65" s="47"/>
      <c r="R65" s="47"/>
      <c r="S65" s="62"/>
      <c r="T65" s="47"/>
      <c r="U65" s="56"/>
      <c r="V65" s="47"/>
      <c r="W65" s="47"/>
      <c r="X65" s="61"/>
      <c r="Y65" s="60"/>
      <c r="Z65" s="47">
        <v>40</v>
      </c>
      <c r="AA65" s="47">
        <v>0.3</v>
      </c>
      <c r="AB65" s="47"/>
      <c r="AC65" s="61">
        <v>1</v>
      </c>
      <c r="AD65" s="89" t="s">
        <v>286</v>
      </c>
      <c r="AE65" s="56">
        <v>5</v>
      </c>
      <c r="AF65" s="47"/>
      <c r="AG65" s="47"/>
      <c r="AH65" s="62"/>
      <c r="AI65" s="49"/>
      <c r="AJ65" s="6"/>
      <c r="AK65" s="2">
        <v>55</v>
      </c>
      <c r="AL65" s="2">
        <v>0.2</v>
      </c>
      <c r="AM65" s="2">
        <v>0.4</v>
      </c>
      <c r="AN65" s="2">
        <v>0.7</v>
      </c>
      <c r="AO65" s="116">
        <v>7</v>
      </c>
      <c r="AP65" s="112" t="s">
        <v>274</v>
      </c>
      <c r="AQ65" s="53" t="s">
        <v>280</v>
      </c>
    </row>
    <row r="66" spans="4:43" ht="12">
      <c r="D66" s="41" t="s">
        <v>51</v>
      </c>
      <c r="E66" s="41" t="s">
        <v>67</v>
      </c>
      <c r="F66" s="41" t="s">
        <v>68</v>
      </c>
      <c r="G66" s="131">
        <f t="shared" si="0"/>
        <v>5</v>
      </c>
      <c r="H66" s="41" t="s">
        <v>57</v>
      </c>
      <c r="I66" s="54">
        <f t="shared" si="7"/>
        <v>43.55</v>
      </c>
      <c r="J66" s="135">
        <v>17</v>
      </c>
      <c r="K66" s="144"/>
      <c r="L66" s="141"/>
      <c r="M66" s="141"/>
      <c r="N66" s="141"/>
      <c r="O66" s="150">
        <f>G66</f>
        <v>5</v>
      </c>
      <c r="P66" s="47"/>
      <c r="Q66" s="47"/>
      <c r="R66" s="47"/>
      <c r="S66" s="62"/>
      <c r="T66" s="47"/>
      <c r="U66" s="56"/>
      <c r="V66" s="47"/>
      <c r="W66" s="47"/>
      <c r="X66" s="61"/>
      <c r="Y66" s="60"/>
      <c r="Z66" s="47"/>
      <c r="AA66" s="47"/>
      <c r="AB66" s="47"/>
      <c r="AC66" s="61"/>
      <c r="AD66" s="89"/>
      <c r="AE66" s="56"/>
      <c r="AF66" s="47"/>
      <c r="AG66" s="47"/>
      <c r="AH66" s="62"/>
      <c r="AI66" s="49"/>
      <c r="AJ66" s="6"/>
      <c r="AP66" s="112"/>
      <c r="AQ66" s="53" t="s">
        <v>72</v>
      </c>
    </row>
    <row r="67" spans="4:43" ht="12">
      <c r="D67" s="41" t="s">
        <v>52</v>
      </c>
      <c r="E67" s="41" t="s">
        <v>68</v>
      </c>
      <c r="F67" s="41" t="s">
        <v>69</v>
      </c>
      <c r="G67" s="131">
        <f t="shared" si="0"/>
        <v>26</v>
      </c>
      <c r="H67" s="41" t="s">
        <v>58</v>
      </c>
      <c r="I67" s="54">
        <f t="shared" si="7"/>
        <v>43.599999999999994</v>
      </c>
      <c r="J67" s="135">
        <v>10</v>
      </c>
      <c r="K67" s="144"/>
      <c r="L67" s="141">
        <f>G67</f>
        <v>26</v>
      </c>
      <c r="M67" s="141"/>
      <c r="N67" s="141"/>
      <c r="O67" s="150"/>
      <c r="P67" s="47"/>
      <c r="Q67" s="47"/>
      <c r="R67" s="47"/>
      <c r="S67" s="62"/>
      <c r="T67" s="47"/>
      <c r="U67" s="56"/>
      <c r="V67" s="47"/>
      <c r="W67" s="47"/>
      <c r="X67" s="61"/>
      <c r="Y67" s="60"/>
      <c r="Z67" s="47">
        <v>40</v>
      </c>
      <c r="AA67" s="47">
        <v>0.5</v>
      </c>
      <c r="AB67" s="47"/>
      <c r="AC67" s="61">
        <v>2</v>
      </c>
      <c r="AD67" s="89">
        <v>5</v>
      </c>
      <c r="AE67" s="56">
        <v>5</v>
      </c>
      <c r="AF67" s="47"/>
      <c r="AG67" s="47"/>
      <c r="AH67" s="62"/>
      <c r="AI67" s="49"/>
      <c r="AJ67" s="6"/>
      <c r="AK67" s="2">
        <v>55</v>
      </c>
      <c r="AL67" s="2">
        <v>0.2</v>
      </c>
      <c r="AM67" s="2">
        <v>0.4</v>
      </c>
      <c r="AN67" s="2">
        <v>0.7</v>
      </c>
      <c r="AO67" s="116">
        <v>7</v>
      </c>
      <c r="AP67" s="112" t="s">
        <v>274</v>
      </c>
      <c r="AQ67" s="53" t="s">
        <v>281</v>
      </c>
    </row>
    <row r="68" spans="1:43" ht="12">
      <c r="A68" s="88"/>
      <c r="B68" s="47"/>
      <c r="C68" s="47"/>
      <c r="D68" s="89" t="s">
        <v>53</v>
      </c>
      <c r="E68" s="89" t="s">
        <v>69</v>
      </c>
      <c r="F68" s="89" t="s">
        <v>70</v>
      </c>
      <c r="G68" s="131">
        <f t="shared" si="0"/>
        <v>29</v>
      </c>
      <c r="H68" s="89" t="s">
        <v>59</v>
      </c>
      <c r="I68" s="54">
        <f t="shared" si="7"/>
        <v>43.86</v>
      </c>
      <c r="J68" s="135">
        <v>16</v>
      </c>
      <c r="K68" s="144"/>
      <c r="L68" s="141"/>
      <c r="M68" s="141">
        <f>G68</f>
        <v>29</v>
      </c>
      <c r="N68" s="141"/>
      <c r="O68" s="150"/>
      <c r="P68" s="47"/>
      <c r="Q68" s="47"/>
      <c r="R68" s="47"/>
      <c r="S68" s="62"/>
      <c r="T68" s="47"/>
      <c r="U68" s="56"/>
      <c r="V68" s="47"/>
      <c r="W68" s="47"/>
      <c r="X68" s="61"/>
      <c r="Y68" s="60"/>
      <c r="Z68" s="47">
        <v>38</v>
      </c>
      <c r="AA68" s="47">
        <v>0.1</v>
      </c>
      <c r="AB68" s="47"/>
      <c r="AC68" s="61">
        <v>0.5</v>
      </c>
      <c r="AD68" s="89">
        <v>6</v>
      </c>
      <c r="AE68" s="56">
        <v>7</v>
      </c>
      <c r="AF68" s="47"/>
      <c r="AG68" s="47"/>
      <c r="AH68" s="62"/>
      <c r="AI68" s="49"/>
      <c r="AJ68" s="6"/>
      <c r="AK68" s="47">
        <v>55</v>
      </c>
      <c r="AL68" s="47">
        <v>0.1</v>
      </c>
      <c r="AM68" s="47"/>
      <c r="AN68" s="47">
        <v>0.2</v>
      </c>
      <c r="AO68" s="121" t="s">
        <v>288</v>
      </c>
      <c r="AP68" s="112" t="s">
        <v>274</v>
      </c>
      <c r="AQ68" s="90"/>
    </row>
    <row r="69" spans="1:44" ht="12">
      <c r="A69" s="64"/>
      <c r="B69" s="39"/>
      <c r="C69" s="39"/>
      <c r="D69" s="65" t="s">
        <v>54</v>
      </c>
      <c r="E69" s="65" t="s">
        <v>70</v>
      </c>
      <c r="F69" s="65" t="s">
        <v>71</v>
      </c>
      <c r="G69" s="131">
        <f t="shared" si="0"/>
        <v>15</v>
      </c>
      <c r="H69" s="65" t="s">
        <v>60</v>
      </c>
      <c r="I69" s="92">
        <f t="shared" si="7"/>
        <v>44.15</v>
      </c>
      <c r="J69" s="136">
        <v>10</v>
      </c>
      <c r="K69" s="145"/>
      <c r="L69" s="142">
        <f>G69</f>
        <v>15</v>
      </c>
      <c r="M69" s="142"/>
      <c r="N69" s="142"/>
      <c r="O69" s="152"/>
      <c r="P69" s="39"/>
      <c r="Q69" s="39"/>
      <c r="R69" s="39"/>
      <c r="S69" s="68"/>
      <c r="T69" s="39"/>
      <c r="U69" s="85"/>
      <c r="V69" s="39"/>
      <c r="W69" s="39"/>
      <c r="X69" s="70"/>
      <c r="Y69" s="71"/>
      <c r="Z69" s="39">
        <v>40</v>
      </c>
      <c r="AA69" s="39">
        <v>0.3</v>
      </c>
      <c r="AB69" s="39">
        <v>0.7</v>
      </c>
      <c r="AC69" s="70">
        <v>1.8</v>
      </c>
      <c r="AD69" s="65">
        <v>5</v>
      </c>
      <c r="AE69" s="85">
        <v>5</v>
      </c>
      <c r="AF69" s="39"/>
      <c r="AG69" s="39"/>
      <c r="AH69" s="68"/>
      <c r="AI69" s="69"/>
      <c r="AJ69" s="7"/>
      <c r="AK69" s="39">
        <v>55</v>
      </c>
      <c r="AL69" s="39">
        <v>0.5</v>
      </c>
      <c r="AM69" s="39">
        <v>1</v>
      </c>
      <c r="AN69" s="39">
        <v>2</v>
      </c>
      <c r="AO69" s="93" t="s">
        <v>288</v>
      </c>
      <c r="AP69" s="113" t="s">
        <v>274</v>
      </c>
      <c r="AQ69" s="72" t="s">
        <v>259</v>
      </c>
      <c r="AR69" s="66"/>
    </row>
    <row r="70" spans="1:44" ht="12">
      <c r="A70" s="73" t="s">
        <v>192</v>
      </c>
      <c r="B70" s="73" t="s">
        <v>45</v>
      </c>
      <c r="C70" s="74">
        <v>2</v>
      </c>
      <c r="D70" s="75" t="s">
        <v>62</v>
      </c>
      <c r="E70" s="75" t="s">
        <v>301</v>
      </c>
      <c r="F70" s="75" t="s">
        <v>63</v>
      </c>
      <c r="G70" s="131">
        <f t="shared" si="0"/>
        <v>70</v>
      </c>
      <c r="H70" s="75" t="s">
        <v>61</v>
      </c>
      <c r="I70" s="125">
        <f>I$59+1.5</f>
        <v>44.3</v>
      </c>
      <c r="J70" s="138">
        <v>10</v>
      </c>
      <c r="K70" s="147"/>
      <c r="L70" s="143">
        <f>G70</f>
        <v>70</v>
      </c>
      <c r="M70" s="143"/>
      <c r="N70" s="143"/>
      <c r="O70" s="153"/>
      <c r="P70" s="74"/>
      <c r="Q70" s="74"/>
      <c r="R70" s="74"/>
      <c r="S70" s="83"/>
      <c r="T70" s="74"/>
      <c r="U70" s="87"/>
      <c r="V70" s="74"/>
      <c r="W70" s="74"/>
      <c r="X70" s="79"/>
      <c r="Y70" s="81"/>
      <c r="Z70" s="74">
        <v>35</v>
      </c>
      <c r="AA70" s="74">
        <v>0.2</v>
      </c>
      <c r="AB70" s="74"/>
      <c r="AC70" s="79">
        <v>2.2</v>
      </c>
      <c r="AD70" s="75">
        <v>2</v>
      </c>
      <c r="AE70" s="87">
        <v>15</v>
      </c>
      <c r="AF70" s="74"/>
      <c r="AG70" s="74"/>
      <c r="AH70" s="83"/>
      <c r="AI70" s="82"/>
      <c r="AJ70" s="78"/>
      <c r="AK70" s="74">
        <v>50</v>
      </c>
      <c r="AL70" s="74">
        <v>0.3</v>
      </c>
      <c r="AM70" s="74">
        <v>0.5</v>
      </c>
      <c r="AN70" s="74">
        <v>1</v>
      </c>
      <c r="AO70" s="119"/>
      <c r="AP70" s="114" t="s">
        <v>276</v>
      </c>
      <c r="AQ70" s="84" t="s">
        <v>282</v>
      </c>
      <c r="AR70" s="76"/>
    </row>
    <row r="71" spans="10:43" ht="37.5" customHeight="1">
      <c r="J71" s="134" t="s">
        <v>85</v>
      </c>
      <c r="K71" s="141">
        <f>SUM(K6:K70)</f>
        <v>39.5</v>
      </c>
      <c r="L71" s="141">
        <f>SUM(L6:L70)</f>
        <v>1590</v>
      </c>
      <c r="M71" s="141">
        <f>SUM(M6:M70)</f>
        <v>322</v>
      </c>
      <c r="N71" s="141">
        <f>SUM(N6:N70)</f>
        <v>3</v>
      </c>
      <c r="O71" s="141">
        <f>SUM(O6:O70)</f>
        <v>5</v>
      </c>
      <c r="P71" s="42">
        <f>SUM(K71:O71)</f>
        <v>1959.5</v>
      </c>
      <c r="U71" s="56"/>
      <c r="V71" s="47"/>
      <c r="W71" s="47"/>
      <c r="X71" s="61"/>
      <c r="Y71" s="60"/>
      <c r="AE71" s="56"/>
      <c r="AF71" s="47"/>
      <c r="AG71" s="47"/>
      <c r="AH71" s="62"/>
      <c r="AI71" s="49"/>
      <c r="AJ71" s="6"/>
      <c r="AP71" s="112"/>
      <c r="AQ71" s="53"/>
    </row>
    <row r="72" spans="10:43" ht="21.75" customHeight="1">
      <c r="J72" s="134" t="s">
        <v>226</v>
      </c>
      <c r="K72" s="158">
        <f>K71/SUM($K71:$O71)*100</f>
        <v>2.015820362337331</v>
      </c>
      <c r="L72" s="158">
        <f>L71/SUM($K71:$O71)*100</f>
        <v>81.1431487624394</v>
      </c>
      <c r="M72" s="158">
        <f>M71/SUM($K71:$O71)*100</f>
        <v>16.432763460066344</v>
      </c>
      <c r="N72" s="158">
        <f>N71/SUM($K71:$O71)*100</f>
        <v>0.1531002806838479</v>
      </c>
      <c r="O72" s="158">
        <f>O71/SUM($K71:$O71)*100</f>
        <v>0.25516713447307987</v>
      </c>
      <c r="U72" s="56"/>
      <c r="V72" s="47"/>
      <c r="W72" s="47"/>
      <c r="X72" s="61"/>
      <c r="Y72" s="60"/>
      <c r="AE72" s="56"/>
      <c r="AF72" s="47"/>
      <c r="AG72" s="47"/>
      <c r="AH72" s="62"/>
      <c r="AI72" s="49"/>
      <c r="AJ72" s="6"/>
      <c r="AP72" s="112"/>
      <c r="AQ72" s="53"/>
    </row>
    <row r="73" spans="10:43" ht="12">
      <c r="J73" s="134"/>
      <c r="K73" s="141"/>
      <c r="L73" s="141"/>
      <c r="M73" s="141"/>
      <c r="N73" s="141"/>
      <c r="O73" s="141"/>
      <c r="U73" s="56"/>
      <c r="V73" s="47"/>
      <c r="W73" s="47"/>
      <c r="X73" s="61"/>
      <c r="Y73" s="60"/>
      <c r="AE73" s="56"/>
      <c r="AF73" s="47"/>
      <c r="AG73" s="47"/>
      <c r="AH73" s="62"/>
      <c r="AI73" s="49"/>
      <c r="AJ73" s="6"/>
      <c r="AP73" s="112"/>
      <c r="AQ73" s="53"/>
    </row>
    <row r="74" spans="10:43" ht="12">
      <c r="J74" s="134"/>
      <c r="K74" s="141"/>
      <c r="L74" s="141"/>
      <c r="M74" s="141"/>
      <c r="N74" s="141"/>
      <c r="O74" s="141"/>
      <c r="U74" s="56"/>
      <c r="V74" s="47"/>
      <c r="W74" s="47"/>
      <c r="X74" s="61"/>
      <c r="Y74" s="60"/>
      <c r="AE74" s="56"/>
      <c r="AF74" s="47"/>
      <c r="AG74" s="47"/>
      <c r="AH74" s="62"/>
      <c r="AI74" s="49"/>
      <c r="AJ74" s="6"/>
      <c r="AP74" s="112"/>
      <c r="AQ74" s="53"/>
    </row>
    <row r="75" spans="10:42" ht="12">
      <c r="J75" s="134"/>
      <c r="K75" s="141"/>
      <c r="L75" s="141"/>
      <c r="M75" s="141"/>
      <c r="N75" s="141"/>
      <c r="O75" s="141"/>
      <c r="U75" s="56"/>
      <c r="V75" s="47"/>
      <c r="W75" s="47"/>
      <c r="X75" s="61"/>
      <c r="Y75" s="60"/>
      <c r="AE75" s="56"/>
      <c r="AF75" s="47"/>
      <c r="AG75" s="47"/>
      <c r="AH75" s="62"/>
      <c r="AI75" s="49"/>
      <c r="AJ75" s="6"/>
      <c r="AP75" s="112"/>
    </row>
    <row r="76" spans="10:42" ht="12">
      <c r="J76" s="134"/>
      <c r="K76" s="141"/>
      <c r="L76" s="141"/>
      <c r="M76" s="141"/>
      <c r="N76" s="141"/>
      <c r="O76" s="141"/>
      <c r="U76" s="56"/>
      <c r="V76" s="47"/>
      <c r="W76" s="47"/>
      <c r="X76" s="61"/>
      <c r="Y76" s="60"/>
      <c r="AE76" s="56"/>
      <c r="AF76" s="47"/>
      <c r="AG76" s="47"/>
      <c r="AH76" s="62"/>
      <c r="AI76" s="49"/>
      <c r="AJ76" s="6"/>
      <c r="AP76" s="112"/>
    </row>
    <row r="77" spans="10:42" ht="12">
      <c r="J77" s="134"/>
      <c r="K77" s="141"/>
      <c r="L77" s="141"/>
      <c r="M77" s="141"/>
      <c r="N77" s="141"/>
      <c r="O77" s="141"/>
      <c r="U77" s="56"/>
      <c r="V77" s="47"/>
      <c r="W77" s="47"/>
      <c r="X77" s="61"/>
      <c r="Y77" s="60"/>
      <c r="AE77" s="56"/>
      <c r="AF77" s="47"/>
      <c r="AG77" s="47"/>
      <c r="AH77" s="62"/>
      <c r="AI77" s="49"/>
      <c r="AJ77" s="6"/>
      <c r="AP77" s="112"/>
    </row>
    <row r="78" spans="10:42" ht="12">
      <c r="J78" s="134"/>
      <c r="K78" s="141"/>
      <c r="L78" s="141"/>
      <c r="M78" s="141"/>
      <c r="N78" s="141"/>
      <c r="O78" s="141"/>
      <c r="U78" s="56"/>
      <c r="V78" s="47"/>
      <c r="W78" s="47"/>
      <c r="X78" s="61"/>
      <c r="Y78" s="60"/>
      <c r="AE78" s="56"/>
      <c r="AF78" s="47"/>
      <c r="AG78" s="47"/>
      <c r="AH78" s="62"/>
      <c r="AI78" s="49"/>
      <c r="AJ78" s="6"/>
      <c r="AP78" s="112"/>
    </row>
    <row r="79" spans="10:42" ht="12">
      <c r="J79" s="134"/>
      <c r="K79" s="141"/>
      <c r="L79" s="141"/>
      <c r="M79" s="141"/>
      <c r="N79" s="141"/>
      <c r="O79" s="141"/>
      <c r="U79" s="56"/>
      <c r="V79" s="47"/>
      <c r="W79" s="47"/>
      <c r="X79" s="61"/>
      <c r="Y79" s="60"/>
      <c r="AE79" s="56"/>
      <c r="AF79" s="47"/>
      <c r="AG79" s="47"/>
      <c r="AH79" s="62"/>
      <c r="AI79" s="49"/>
      <c r="AJ79" s="6"/>
      <c r="AP79" s="112"/>
    </row>
    <row r="80" spans="10:42" ht="12">
      <c r="J80" s="134"/>
      <c r="K80" s="141"/>
      <c r="L80" s="141"/>
      <c r="M80" s="141"/>
      <c r="N80" s="141"/>
      <c r="O80" s="141"/>
      <c r="U80" s="56"/>
      <c r="V80" s="47"/>
      <c r="W80" s="47"/>
      <c r="X80" s="61"/>
      <c r="Y80" s="60"/>
      <c r="AE80" s="56"/>
      <c r="AF80" s="47"/>
      <c r="AG80" s="47"/>
      <c r="AH80" s="62"/>
      <c r="AI80" s="49"/>
      <c r="AJ80" s="6"/>
      <c r="AP80" s="112"/>
    </row>
    <row r="81" spans="10:42" ht="12">
      <c r="J81" s="134"/>
      <c r="K81" s="141"/>
      <c r="L81" s="141"/>
      <c r="M81" s="141"/>
      <c r="N81" s="141"/>
      <c r="O81" s="141"/>
      <c r="U81" s="56"/>
      <c r="V81" s="47"/>
      <c r="W81" s="47"/>
      <c r="X81" s="61"/>
      <c r="Y81" s="60"/>
      <c r="AE81" s="56"/>
      <c r="AF81" s="47"/>
      <c r="AG81" s="47"/>
      <c r="AH81" s="62"/>
      <c r="AI81" s="49"/>
      <c r="AJ81" s="6"/>
      <c r="AP81" s="112"/>
    </row>
    <row r="82" spans="10:42" ht="12">
      <c r="J82" s="134"/>
      <c r="K82" s="141"/>
      <c r="L82" s="141"/>
      <c r="M82" s="141"/>
      <c r="N82" s="141"/>
      <c r="O82" s="141"/>
      <c r="U82" s="56"/>
      <c r="V82" s="47"/>
      <c r="W82" s="47"/>
      <c r="X82" s="61"/>
      <c r="Y82" s="60"/>
      <c r="AE82" s="56"/>
      <c r="AF82" s="47"/>
      <c r="AG82" s="47"/>
      <c r="AH82" s="62"/>
      <c r="AI82" s="49"/>
      <c r="AJ82" s="6"/>
      <c r="AP82" s="112"/>
    </row>
    <row r="83" spans="10:42" ht="12">
      <c r="J83" s="134"/>
      <c r="K83" s="141"/>
      <c r="L83" s="141"/>
      <c r="M83" s="141"/>
      <c r="N83" s="141"/>
      <c r="O83" s="141"/>
      <c r="U83" s="56"/>
      <c r="V83" s="47"/>
      <c r="W83" s="47"/>
      <c r="X83" s="61"/>
      <c r="Y83" s="60"/>
      <c r="AE83" s="56"/>
      <c r="AF83" s="47"/>
      <c r="AG83" s="47"/>
      <c r="AH83" s="62"/>
      <c r="AI83" s="49"/>
      <c r="AJ83" s="6"/>
      <c r="AP83" s="112"/>
    </row>
    <row r="84" spans="10:42" ht="12">
      <c r="J84" s="134"/>
      <c r="K84" s="141"/>
      <c r="L84" s="141"/>
      <c r="M84" s="141"/>
      <c r="N84" s="141"/>
      <c r="O84" s="141"/>
      <c r="U84" s="56"/>
      <c r="V84" s="47"/>
      <c r="W84" s="47"/>
      <c r="X84" s="61"/>
      <c r="Y84" s="60"/>
      <c r="AE84" s="56"/>
      <c r="AF84" s="47"/>
      <c r="AG84" s="47"/>
      <c r="AH84" s="62"/>
      <c r="AI84" s="49"/>
      <c r="AJ84" s="6"/>
      <c r="AP84" s="112"/>
    </row>
    <row r="85" spans="10:42" ht="12">
      <c r="J85" s="134"/>
      <c r="K85" s="141"/>
      <c r="L85" s="141"/>
      <c r="M85" s="141"/>
      <c r="N85" s="141"/>
      <c r="O85" s="141"/>
      <c r="U85" s="56"/>
      <c r="V85" s="47"/>
      <c r="W85" s="47"/>
      <c r="X85" s="61"/>
      <c r="Y85" s="60"/>
      <c r="AE85" s="56"/>
      <c r="AF85" s="47"/>
      <c r="AG85" s="47"/>
      <c r="AH85" s="62"/>
      <c r="AI85" s="49"/>
      <c r="AJ85" s="6"/>
      <c r="AP85" s="112"/>
    </row>
    <row r="86" spans="10:42" ht="12">
      <c r="J86" s="134"/>
      <c r="K86" s="141"/>
      <c r="L86" s="141"/>
      <c r="M86" s="141"/>
      <c r="N86" s="141"/>
      <c r="O86" s="141"/>
      <c r="U86" s="56"/>
      <c r="V86" s="47"/>
      <c r="W86" s="47"/>
      <c r="X86" s="61"/>
      <c r="Y86" s="60"/>
      <c r="AE86" s="56"/>
      <c r="AF86" s="47"/>
      <c r="AG86" s="47"/>
      <c r="AH86" s="62"/>
      <c r="AI86" s="49"/>
      <c r="AJ86" s="6"/>
      <c r="AP86" s="112"/>
    </row>
    <row r="87" spans="10:42" ht="12">
      <c r="J87" s="134"/>
      <c r="K87" s="141"/>
      <c r="L87" s="141"/>
      <c r="M87" s="141"/>
      <c r="N87" s="141"/>
      <c r="O87" s="141"/>
      <c r="U87" s="56"/>
      <c r="V87" s="47"/>
      <c r="W87" s="47"/>
      <c r="X87" s="61"/>
      <c r="Y87" s="60"/>
      <c r="AE87" s="56"/>
      <c r="AF87" s="47"/>
      <c r="AG87" s="47"/>
      <c r="AH87" s="62"/>
      <c r="AI87" s="49"/>
      <c r="AJ87" s="6"/>
      <c r="AP87" s="112"/>
    </row>
    <row r="88" spans="10:42" ht="12">
      <c r="J88" s="134"/>
      <c r="K88" s="141"/>
      <c r="L88" s="141"/>
      <c r="M88" s="141"/>
      <c r="N88" s="141"/>
      <c r="O88" s="141"/>
      <c r="U88" s="56"/>
      <c r="V88" s="47"/>
      <c r="W88" s="47"/>
      <c r="X88" s="61"/>
      <c r="Y88" s="60"/>
      <c r="AE88" s="56"/>
      <c r="AF88" s="47"/>
      <c r="AG88" s="47"/>
      <c r="AH88" s="62"/>
      <c r="AI88" s="49"/>
      <c r="AJ88" s="6"/>
      <c r="AP88" s="112"/>
    </row>
    <row r="89" spans="10:42" ht="12">
      <c r="J89" s="134"/>
      <c r="K89" s="141"/>
      <c r="L89" s="141"/>
      <c r="M89" s="141"/>
      <c r="N89" s="141"/>
      <c r="O89" s="141"/>
      <c r="U89" s="56"/>
      <c r="V89" s="47"/>
      <c r="W89" s="47"/>
      <c r="X89" s="61"/>
      <c r="Y89" s="60"/>
      <c r="AE89" s="56"/>
      <c r="AF89" s="47"/>
      <c r="AG89" s="47"/>
      <c r="AH89" s="62"/>
      <c r="AI89" s="49"/>
      <c r="AJ89" s="6"/>
      <c r="AP89" s="112"/>
    </row>
    <row r="90" spans="10:42" ht="12">
      <c r="J90" s="134"/>
      <c r="K90" s="141"/>
      <c r="L90" s="141"/>
      <c r="M90" s="141"/>
      <c r="N90" s="141"/>
      <c r="O90" s="141"/>
      <c r="U90" s="56"/>
      <c r="V90" s="47"/>
      <c r="W90" s="47"/>
      <c r="X90" s="61"/>
      <c r="Y90" s="60"/>
      <c r="AE90" s="56"/>
      <c r="AF90" s="47"/>
      <c r="AG90" s="47"/>
      <c r="AH90" s="62"/>
      <c r="AI90" s="49"/>
      <c r="AJ90" s="6"/>
      <c r="AP90" s="112"/>
    </row>
    <row r="91" spans="10:42" ht="12">
      <c r="J91" s="134"/>
      <c r="K91" s="141"/>
      <c r="L91" s="141"/>
      <c r="M91" s="141"/>
      <c r="N91" s="141"/>
      <c r="O91" s="141"/>
      <c r="U91" s="56"/>
      <c r="V91" s="47"/>
      <c r="W91" s="47"/>
      <c r="X91" s="61"/>
      <c r="Y91" s="60"/>
      <c r="AE91" s="56"/>
      <c r="AF91" s="47"/>
      <c r="AG91" s="47"/>
      <c r="AH91" s="62"/>
      <c r="AI91" s="49"/>
      <c r="AJ91" s="6"/>
      <c r="AP91" s="112"/>
    </row>
    <row r="92" spans="10:42" ht="12">
      <c r="J92" s="134"/>
      <c r="K92" s="141"/>
      <c r="L92" s="141"/>
      <c r="M92" s="141"/>
      <c r="N92" s="141"/>
      <c r="O92" s="141"/>
      <c r="U92" s="56"/>
      <c r="V92" s="47"/>
      <c r="W92" s="47"/>
      <c r="X92" s="61"/>
      <c r="Y92" s="60"/>
      <c r="AE92" s="56"/>
      <c r="AF92" s="47"/>
      <c r="AG92" s="47"/>
      <c r="AH92" s="62"/>
      <c r="AI92" s="49"/>
      <c r="AJ92" s="6"/>
      <c r="AP92" s="112"/>
    </row>
    <row r="93" spans="10:42" ht="12">
      <c r="J93" s="134"/>
      <c r="K93" s="141"/>
      <c r="L93" s="141"/>
      <c r="M93" s="141"/>
      <c r="N93" s="141"/>
      <c r="O93" s="141"/>
      <c r="U93" s="56"/>
      <c r="V93" s="47"/>
      <c r="W93" s="47"/>
      <c r="X93" s="61"/>
      <c r="Y93" s="60"/>
      <c r="AE93" s="56"/>
      <c r="AF93" s="47"/>
      <c r="AG93" s="47"/>
      <c r="AH93" s="62"/>
      <c r="AI93" s="49"/>
      <c r="AJ93" s="6"/>
      <c r="AP93" s="112"/>
    </row>
    <row r="94" spans="10:42" ht="12">
      <c r="J94" s="134"/>
      <c r="K94" s="141"/>
      <c r="L94" s="141"/>
      <c r="M94" s="141"/>
      <c r="N94" s="141"/>
      <c r="O94" s="141"/>
      <c r="U94" s="56"/>
      <c r="V94" s="47"/>
      <c r="W94" s="47"/>
      <c r="X94" s="61"/>
      <c r="Y94" s="60"/>
      <c r="AE94" s="56"/>
      <c r="AF94" s="47"/>
      <c r="AG94" s="47"/>
      <c r="AH94" s="62"/>
      <c r="AI94" s="49"/>
      <c r="AJ94" s="6"/>
      <c r="AP94" s="112"/>
    </row>
    <row r="95" spans="10:42" ht="12">
      <c r="J95" s="134"/>
      <c r="K95" s="141"/>
      <c r="L95" s="141"/>
      <c r="M95" s="141"/>
      <c r="N95" s="141"/>
      <c r="O95" s="141"/>
      <c r="U95" s="56"/>
      <c r="V95" s="47"/>
      <c r="W95" s="47"/>
      <c r="X95" s="61"/>
      <c r="Y95" s="60"/>
      <c r="AE95" s="56"/>
      <c r="AF95" s="47"/>
      <c r="AG95" s="47"/>
      <c r="AH95" s="62"/>
      <c r="AI95" s="49"/>
      <c r="AJ95" s="6"/>
      <c r="AP95" s="112"/>
    </row>
    <row r="96" spans="10:42" ht="12">
      <c r="J96" s="134"/>
      <c r="K96" s="141"/>
      <c r="L96" s="141"/>
      <c r="M96" s="141"/>
      <c r="N96" s="141"/>
      <c r="O96" s="141"/>
      <c r="U96" s="56"/>
      <c r="V96" s="47"/>
      <c r="W96" s="47"/>
      <c r="X96" s="61"/>
      <c r="Y96" s="60"/>
      <c r="AE96" s="56"/>
      <c r="AF96" s="47"/>
      <c r="AG96" s="47"/>
      <c r="AH96" s="62"/>
      <c r="AI96" s="49"/>
      <c r="AJ96" s="6"/>
      <c r="AP96" s="112"/>
    </row>
    <row r="97" spans="10:42" ht="12">
      <c r="J97" s="134"/>
      <c r="K97" s="141"/>
      <c r="L97" s="141"/>
      <c r="M97" s="141"/>
      <c r="N97" s="141"/>
      <c r="O97" s="141"/>
      <c r="U97" s="56"/>
      <c r="V97" s="47"/>
      <c r="W97" s="47"/>
      <c r="X97" s="61"/>
      <c r="Y97" s="60"/>
      <c r="AE97" s="56"/>
      <c r="AF97" s="47"/>
      <c r="AG97" s="47"/>
      <c r="AH97" s="62"/>
      <c r="AI97" s="49"/>
      <c r="AJ97" s="6"/>
      <c r="AP97" s="112"/>
    </row>
    <row r="98" spans="10:42" ht="12">
      <c r="J98" s="134"/>
      <c r="K98" s="141"/>
      <c r="L98" s="141"/>
      <c r="M98" s="141"/>
      <c r="N98" s="141"/>
      <c r="O98" s="141"/>
      <c r="U98" s="56"/>
      <c r="V98" s="47"/>
      <c r="W98" s="47"/>
      <c r="X98" s="61"/>
      <c r="Y98" s="60"/>
      <c r="AE98" s="56"/>
      <c r="AF98" s="47"/>
      <c r="AG98" s="47"/>
      <c r="AH98" s="62"/>
      <c r="AI98" s="49"/>
      <c r="AJ98" s="6"/>
      <c r="AP98" s="112"/>
    </row>
    <row r="99" spans="10:42" ht="12">
      <c r="J99" s="134"/>
      <c r="K99" s="141"/>
      <c r="L99" s="141"/>
      <c r="M99" s="141"/>
      <c r="N99" s="141"/>
      <c r="O99" s="141"/>
      <c r="U99" s="56"/>
      <c r="V99" s="47"/>
      <c r="W99" s="47"/>
      <c r="X99" s="61"/>
      <c r="Y99" s="60"/>
      <c r="AE99" s="56"/>
      <c r="AF99" s="47"/>
      <c r="AG99" s="47"/>
      <c r="AH99" s="62"/>
      <c r="AI99" s="49"/>
      <c r="AJ99" s="6"/>
      <c r="AP99" s="112"/>
    </row>
    <row r="100" spans="10:42" ht="12">
      <c r="J100" s="134"/>
      <c r="K100" s="141"/>
      <c r="L100" s="141"/>
      <c r="M100" s="141"/>
      <c r="N100" s="141"/>
      <c r="O100" s="141"/>
      <c r="U100" s="56"/>
      <c r="V100" s="47"/>
      <c r="W100" s="47"/>
      <c r="X100" s="61"/>
      <c r="Y100" s="60"/>
      <c r="AE100" s="56"/>
      <c r="AF100" s="47"/>
      <c r="AG100" s="47"/>
      <c r="AH100" s="62"/>
      <c r="AI100" s="49"/>
      <c r="AJ100" s="6"/>
      <c r="AP100" s="112"/>
    </row>
    <row r="101" spans="10:42" ht="12">
      <c r="J101" s="134"/>
      <c r="K101" s="141"/>
      <c r="L101" s="141"/>
      <c r="M101" s="141"/>
      <c r="N101" s="141"/>
      <c r="O101" s="141"/>
      <c r="U101" s="56"/>
      <c r="V101" s="47"/>
      <c r="W101" s="47"/>
      <c r="X101" s="61"/>
      <c r="Y101" s="60"/>
      <c r="AE101" s="56"/>
      <c r="AF101" s="47"/>
      <c r="AG101" s="47"/>
      <c r="AH101" s="62"/>
      <c r="AI101" s="49"/>
      <c r="AJ101" s="6"/>
      <c r="AP101" s="112"/>
    </row>
    <row r="102" spans="10:42" ht="12">
      <c r="J102" s="134"/>
      <c r="K102" s="141"/>
      <c r="L102" s="141"/>
      <c r="M102" s="141"/>
      <c r="N102" s="141"/>
      <c r="O102" s="141"/>
      <c r="U102" s="56"/>
      <c r="V102" s="47"/>
      <c r="W102" s="47"/>
      <c r="X102" s="61"/>
      <c r="Y102" s="60"/>
      <c r="AE102" s="56"/>
      <c r="AF102" s="47"/>
      <c r="AG102" s="47"/>
      <c r="AH102" s="62"/>
      <c r="AI102" s="49"/>
      <c r="AJ102" s="6"/>
      <c r="AP102" s="112"/>
    </row>
    <row r="103" spans="21:42" ht="12">
      <c r="U103" s="56"/>
      <c r="V103" s="47"/>
      <c r="W103" s="47"/>
      <c r="X103" s="61"/>
      <c r="Y103" s="60"/>
      <c r="AE103" s="56"/>
      <c r="AF103" s="47"/>
      <c r="AG103" s="47"/>
      <c r="AH103" s="62"/>
      <c r="AI103" s="49"/>
      <c r="AJ103" s="6"/>
      <c r="AP103" s="112"/>
    </row>
    <row r="104" spans="21:42" ht="12">
      <c r="U104" s="56"/>
      <c r="V104" s="47"/>
      <c r="W104" s="47"/>
      <c r="X104" s="61"/>
      <c r="Y104" s="60"/>
      <c r="AE104" s="56"/>
      <c r="AF104" s="47"/>
      <c r="AG104" s="47"/>
      <c r="AH104" s="62"/>
      <c r="AI104" s="49"/>
      <c r="AJ104" s="6"/>
      <c r="AP104" s="112"/>
    </row>
    <row r="105" spans="21:42" ht="12">
      <c r="U105" s="56"/>
      <c r="V105" s="47"/>
      <c r="W105" s="47"/>
      <c r="X105" s="61"/>
      <c r="Y105" s="60"/>
      <c r="AE105" s="56"/>
      <c r="AF105" s="47"/>
      <c r="AG105" s="47"/>
      <c r="AH105" s="62"/>
      <c r="AI105" s="49"/>
      <c r="AJ105" s="6"/>
      <c r="AP105" s="112"/>
    </row>
    <row r="106" spans="21:42" ht="12">
      <c r="U106" s="56"/>
      <c r="V106" s="47"/>
      <c r="W106" s="47"/>
      <c r="X106" s="61"/>
      <c r="Y106" s="60"/>
      <c r="AE106" s="56"/>
      <c r="AF106" s="47"/>
      <c r="AG106" s="47"/>
      <c r="AH106" s="62"/>
      <c r="AI106" s="49"/>
      <c r="AJ106" s="6"/>
      <c r="AP106" s="112"/>
    </row>
    <row r="107" spans="21:42" ht="12">
      <c r="U107" s="56"/>
      <c r="V107" s="47"/>
      <c r="W107" s="47"/>
      <c r="X107" s="61"/>
      <c r="Y107" s="60"/>
      <c r="AE107" s="56"/>
      <c r="AF107" s="47"/>
      <c r="AG107" s="47"/>
      <c r="AH107" s="62"/>
      <c r="AI107" s="49"/>
      <c r="AJ107" s="6"/>
      <c r="AP107" s="112"/>
    </row>
    <row r="108" spans="21:42" ht="12">
      <c r="U108" s="56"/>
      <c r="V108" s="47"/>
      <c r="W108" s="47"/>
      <c r="X108" s="61"/>
      <c r="Y108" s="60"/>
      <c r="AE108" s="56"/>
      <c r="AF108" s="47"/>
      <c r="AG108" s="47"/>
      <c r="AH108" s="62"/>
      <c r="AI108" s="49"/>
      <c r="AJ108" s="6"/>
      <c r="AP108" s="112"/>
    </row>
    <row r="109" spans="21:42" ht="12">
      <c r="U109" s="56"/>
      <c r="V109" s="47"/>
      <c r="W109" s="47"/>
      <c r="X109" s="61"/>
      <c r="Y109" s="60"/>
      <c r="AE109" s="56"/>
      <c r="AF109" s="47"/>
      <c r="AG109" s="47"/>
      <c r="AH109" s="62"/>
      <c r="AI109" s="49"/>
      <c r="AP109" s="112"/>
    </row>
    <row r="110" spans="21:42" ht="12">
      <c r="U110" s="56"/>
      <c r="V110" s="47"/>
      <c r="W110" s="47"/>
      <c r="X110" s="61"/>
      <c r="Y110" s="60"/>
      <c r="AE110" s="56"/>
      <c r="AF110" s="47"/>
      <c r="AG110" s="47"/>
      <c r="AH110" s="62"/>
      <c r="AI110" s="49"/>
      <c r="AP110" s="60"/>
    </row>
    <row r="111" spans="21:42" ht="12">
      <c r="U111" s="56"/>
      <c r="V111" s="47"/>
      <c r="W111" s="47"/>
      <c r="X111" s="61"/>
      <c r="Y111" s="60"/>
      <c r="AE111" s="56"/>
      <c r="AF111" s="47"/>
      <c r="AG111" s="47"/>
      <c r="AH111" s="62"/>
      <c r="AI111" s="49"/>
      <c r="AP111" s="60"/>
    </row>
    <row r="112" spans="21:42" ht="12">
      <c r="U112" s="56"/>
      <c r="V112" s="47"/>
      <c r="W112" s="47"/>
      <c r="X112" s="61"/>
      <c r="Y112" s="60"/>
      <c r="AP112" s="60"/>
    </row>
    <row r="113" spans="21:42" ht="12">
      <c r="U113" s="56"/>
      <c r="V113" s="47"/>
      <c r="W113" s="47"/>
      <c r="X113" s="61"/>
      <c r="Y113" s="60"/>
      <c r="AP113" s="60"/>
    </row>
    <row r="114" spans="21:25" ht="12">
      <c r="U114" s="56"/>
      <c r="V114" s="47"/>
      <c r="W114" s="47"/>
      <c r="X114" s="61"/>
      <c r="Y114" s="60"/>
    </row>
    <row r="115" spans="21:25" ht="12">
      <c r="U115" s="56"/>
      <c r="V115" s="47"/>
      <c r="W115" s="47"/>
      <c r="X115" s="61"/>
      <c r="Y115" s="6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2003-06-03T13:53:50Z</cp:lastPrinted>
  <dcterms:created xsi:type="dcterms:W3CDTF">2003-05-15T11:25:44Z</dcterms:created>
  <dcterms:modified xsi:type="dcterms:W3CDTF">2004-04-26T15:59:09Z</dcterms:modified>
  <cp:category/>
  <cp:version/>
  <cp:contentType/>
  <cp:contentStatus/>
</cp:coreProperties>
</file>