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5456" windowHeight="12384" activeTab="0"/>
  </bookViews>
  <sheets>
    <sheet name="Master VCD" sheetId="1" r:id="rId1"/>
    <sheet name="Explanatory notes" sheetId="2" r:id="rId2"/>
    <sheet name="Comments" sheetId="3" r:id="rId3"/>
    <sheet name="Lithology%" sheetId="4" r:id="rId4"/>
    <sheet name="Sheet2" sheetId="5" r:id="rId5"/>
    <sheet name="Sheet1" sheetId="6" r:id="rId6"/>
  </sheets>
  <definedNames>
    <definedName name="_xlnm.Print_Area" localSheetId="0">'Master VCD'!$A$4:$AJ$23</definedName>
  </definedNames>
  <calcPr fullCalcOnLoad="1"/>
</workbook>
</file>

<file path=xl/sharedStrings.xml><?xml version="1.0" encoding="utf-8"?>
<sst xmlns="http://schemas.openxmlformats.org/spreadsheetml/2006/main" count="514" uniqueCount="221">
  <si>
    <t>Plagioclase</t>
  </si>
  <si>
    <t xml:space="preserve">describes the morphology (aspect ratios) of porphyroclasts (1-4) and </t>
  </si>
  <si>
    <t>the habit of igneous (original) grains (5-8)</t>
  </si>
  <si>
    <t>3M</t>
  </si>
  <si>
    <t>Visual Core Description Summary for ODP Site 209-1270C</t>
  </si>
  <si>
    <t>(note that more than one can apply)</t>
  </si>
  <si>
    <t>euhedral</t>
  </si>
  <si>
    <t>subhedral</t>
  </si>
  <si>
    <t>anhedral</t>
  </si>
  <si>
    <t>interstitial</t>
  </si>
  <si>
    <t>is a measure of the width of the dike perpendicular to the walls</t>
  </si>
  <si>
    <t>is a measure of the length of the dike in the core</t>
  </si>
  <si>
    <t>describes the relationship between different sets of dikes in the same sample</t>
  </si>
  <si>
    <t>interfingering</t>
  </si>
  <si>
    <t>used when the boundary is discrete but not planar</t>
  </si>
  <si>
    <t>used when the boundary is discrete and planar</t>
  </si>
  <si>
    <t>used when the boundary is not discrete</t>
  </si>
  <si>
    <t>depth</t>
  </si>
  <si>
    <t>Depth</t>
  </si>
  <si>
    <t>Leg-Hole</t>
  </si>
  <si>
    <t>Core</t>
  </si>
  <si>
    <t>Sec.</t>
  </si>
  <si>
    <t>cur.</t>
  </si>
  <si>
    <t>Piece</t>
  </si>
  <si>
    <t>mbsf</t>
  </si>
  <si>
    <t>%</t>
  </si>
  <si>
    <t>Size</t>
  </si>
  <si>
    <t>Shape</t>
  </si>
  <si>
    <t>Olivine</t>
  </si>
  <si>
    <t>Spinel</t>
  </si>
  <si>
    <t>thickness</t>
  </si>
  <si>
    <t>length</t>
  </si>
  <si>
    <t>contact</t>
  </si>
  <si>
    <t>dike-host</t>
  </si>
  <si>
    <t>dike-dike</t>
  </si>
  <si>
    <t>Texture</t>
  </si>
  <si>
    <t>Lithology</t>
  </si>
  <si>
    <t>coarse granular</t>
  </si>
  <si>
    <t>medium granular</t>
  </si>
  <si>
    <t>porphyroclastic</t>
  </si>
  <si>
    <t>porphyroclastic with elongation</t>
  </si>
  <si>
    <t>equant</t>
  </si>
  <si>
    <t>&lt;1:2</t>
  </si>
  <si>
    <t>subequant</t>
  </si>
  <si>
    <t>1:2 to 1:3</t>
  </si>
  <si>
    <t>tabular</t>
  </si>
  <si>
    <t>1:3 to 1:5</t>
  </si>
  <si>
    <t>elongate</t>
  </si>
  <si>
    <t>&gt; 1:5</t>
  </si>
  <si>
    <t>parallel</t>
  </si>
  <si>
    <t>crossing sets</t>
  </si>
  <si>
    <t>mesh</t>
  </si>
  <si>
    <t>for two sets of dikes that corss and specify angle</t>
  </si>
  <si>
    <t>used when 3 or more sets interact</t>
  </si>
  <si>
    <t>for parallel sets of dike</t>
  </si>
  <si>
    <t>sharp</t>
  </si>
  <si>
    <t>reaction with host</t>
  </si>
  <si>
    <t>growth on walls</t>
  </si>
  <si>
    <t>diffuse</t>
  </si>
  <si>
    <t>dunite</t>
  </si>
  <si>
    <t>harzburgite</t>
  </si>
  <si>
    <t>harzburgite/lherzolite</t>
  </si>
  <si>
    <t>lherzolite</t>
  </si>
  <si>
    <t>no cpx visible</t>
  </si>
  <si>
    <t>some cpx visble (1 or 2 grains)</t>
  </si>
  <si>
    <t>cpx plainly visble (several grains or clusters)</t>
  </si>
  <si>
    <t>&gt; 90% olivine</t>
  </si>
  <si>
    <t>porphyritic</t>
  </si>
  <si>
    <t>seriate</t>
  </si>
  <si>
    <t>poikiolitic</t>
  </si>
  <si>
    <t>glomerocrystic</t>
  </si>
  <si>
    <t>granular</t>
  </si>
  <si>
    <t>weakly foliated</t>
  </si>
  <si>
    <t>foliated</t>
  </si>
  <si>
    <t>strongly foliated</t>
  </si>
  <si>
    <t>pegmatitic</t>
  </si>
  <si>
    <t>Vesicles</t>
  </si>
  <si>
    <t>brecciated</t>
  </si>
  <si>
    <t>Thickness</t>
  </si>
  <si>
    <t>Dunite</t>
  </si>
  <si>
    <t>Harzburgite</t>
  </si>
  <si>
    <t>Dunite/Harz</t>
  </si>
  <si>
    <t>Gabbro</t>
  </si>
  <si>
    <t>Ultramafic Rocks</t>
  </si>
  <si>
    <t>Basalts</t>
  </si>
  <si>
    <t>aphyric (&lt;1%)</t>
  </si>
  <si>
    <t>vesicular (&gt;10%)</t>
  </si>
  <si>
    <t>Gabbros</t>
  </si>
  <si>
    <t>Oxide</t>
  </si>
  <si>
    <t>Amphibole</t>
  </si>
  <si>
    <t>Minerals</t>
  </si>
  <si>
    <t>size</t>
  </si>
  <si>
    <t>shape</t>
  </si>
  <si>
    <t>trains</t>
  </si>
  <si>
    <t>Describes the hand sample texture of the rock. Three types of rocks are delineated.</t>
  </si>
  <si>
    <t>Peridotites</t>
  </si>
  <si>
    <t>gabbro</t>
  </si>
  <si>
    <t>olivine gabbro</t>
  </si>
  <si>
    <t>gabbronorite</t>
  </si>
  <si>
    <t>olivine gabbronorite</t>
  </si>
  <si>
    <t>anorthosite</t>
  </si>
  <si>
    <t>with mineralogical and textural modifiers</t>
  </si>
  <si>
    <t>&gt; 10% plagioclase and cpx</t>
  </si>
  <si>
    <t>gabbro with &gt; 10% olivine</t>
  </si>
  <si>
    <t>gabbro with &gt; 10% opx</t>
  </si>
  <si>
    <t>% confidence</t>
  </si>
  <si>
    <t>top</t>
  </si>
  <si>
    <t>bottom</t>
  </si>
  <si>
    <t>1270C</t>
  </si>
  <si>
    <t>1R</t>
  </si>
  <si>
    <t>0-7.5</t>
  </si>
  <si>
    <t>7.5-11</t>
  </si>
  <si>
    <t>11-22</t>
  </si>
  <si>
    <t>22-43</t>
  </si>
  <si>
    <t>43-45</t>
  </si>
  <si>
    <t>45-74</t>
  </si>
  <si>
    <t>74-84</t>
  </si>
  <si>
    <t>84-86.5</t>
  </si>
  <si>
    <t>86.5-93</t>
  </si>
  <si>
    <t>1</t>
  </si>
  <si>
    <t>2</t>
  </si>
  <si>
    <t>3-5</t>
  </si>
  <si>
    <t>6-8</t>
  </si>
  <si>
    <t>9-11</t>
  </si>
  <si>
    <t>11-12</t>
  </si>
  <si>
    <t>13</t>
  </si>
  <si>
    <t>14</t>
  </si>
  <si>
    <t>8</t>
  </si>
  <si>
    <t>&lt;0.1</t>
  </si>
  <si>
    <t>less altered dunite</t>
  </si>
  <si>
    <t>altered dunite</t>
  </si>
  <si>
    <t>2cm thick orthopyroxenite w/ cpx(?)</t>
  </si>
  <si>
    <t>opx deformed to be turbular shape at 46-48 cm</t>
  </si>
  <si>
    <t>opx-rich harzburgite, opx coarser than upper part</t>
  </si>
  <si>
    <t>w/ serpentine vein</t>
  </si>
  <si>
    <t>2R</t>
  </si>
  <si>
    <t>0-47</t>
  </si>
  <si>
    <t>1-8</t>
  </si>
  <si>
    <t>&lt;1</t>
  </si>
  <si>
    <t>4/5</t>
  </si>
  <si>
    <t>47-55</t>
  </si>
  <si>
    <t>9</t>
  </si>
  <si>
    <t>55-90</t>
  </si>
  <si>
    <t>10-14</t>
  </si>
  <si>
    <t>mylonitized altered harzburgite, turbular shaped-opx at piece 3</t>
  </si>
  <si>
    <t>0-6</t>
  </si>
  <si>
    <t>6-15.5</t>
  </si>
  <si>
    <t>15.5-21.5</t>
  </si>
  <si>
    <t>21.5-29</t>
  </si>
  <si>
    <t>29-47.5</t>
  </si>
  <si>
    <t>47.5-55</t>
  </si>
  <si>
    <t>3</t>
  </si>
  <si>
    <t>4</t>
  </si>
  <si>
    <t>5-8</t>
  </si>
  <si>
    <t>9-10</t>
  </si>
  <si>
    <t>80-99</t>
  </si>
  <si>
    <t>0-20</t>
  </si>
  <si>
    <t>3/4</t>
  </si>
  <si>
    <t>weathered pebble of harzburgite</t>
  </si>
  <si>
    <t>mylonitic harzburgite w/ turbular opx porphyroclast</t>
  </si>
  <si>
    <t xml:space="preserve">4 small pebbles of dunite ~ harzburgite, mylonitic </t>
  </si>
  <si>
    <t>altered sheared  dunite w/ branching of deformed &amp; mylonitized gabbroic dikes w/ brown amphibole (0.1-0.3mm); intrusion breccia</t>
  </si>
  <si>
    <t>mylonitized harzburgite w/ deformed mylonitized gabbro dike (&lt;0.5 cm thick) at piece 12, 13, 14; intrusion breccia</t>
  </si>
  <si>
    <t>altered dunite w/ deformed mylonitic gabbroic dike w/ brown amphibole; intrusion breccia</t>
  </si>
  <si>
    <t>w/ branching of deformed mylonitic gabbroic dike (0.5 cm thick) w/ amphible (20%, ~0.2 cm); intrusion breccia</t>
  </si>
  <si>
    <t>harzburgite (less altered in some part), deformed mylonitic gabbro dikes at 46 cm w/brown amphibole</t>
  </si>
  <si>
    <t>small pebbles, deformed mylonitic gabbro dike (0.5 cm) at one piece</t>
  </si>
  <si>
    <t>gabbronorite with &gt; 10% olivine</t>
  </si>
  <si>
    <t>&gt; 90% plagioclase</t>
  </si>
  <si>
    <t>troctolite</t>
  </si>
  <si>
    <t>&gt; 10% plagioclase and olivine</t>
  </si>
  <si>
    <t>clinopyroxenite</t>
  </si>
  <si>
    <t>orthopyroxenite</t>
  </si>
  <si>
    <t>websterite</t>
  </si>
  <si>
    <t>wehrlite</t>
  </si>
  <si>
    <t>cpx and &gt; 40% olivine</t>
  </si>
  <si>
    <t>microgabbro</t>
  </si>
  <si>
    <t>really small grains</t>
  </si>
  <si>
    <t>geometry</t>
  </si>
  <si>
    <t>name of rock based on modal proportions relying mostly on the IUGS classification</t>
  </si>
  <si>
    <t>refers to the modal percentage of the mineral and includes both the fresh and altered parts of</t>
  </si>
  <si>
    <t xml:space="preserve"> the rocks interpreted to be that mineral</t>
  </si>
  <si>
    <t>mylonitic</t>
  </si>
  <si>
    <t>Shp</t>
  </si>
  <si>
    <t>Trns</t>
  </si>
  <si>
    <t>Totally altered</t>
  </si>
  <si>
    <t>serpentinite</t>
  </si>
  <si>
    <t>no igneous relicts</t>
  </si>
  <si>
    <t>Comments</t>
  </si>
  <si>
    <t>used when the host has been modified by the dike</t>
  </si>
  <si>
    <t>used when sidewall growth has taken place within the dike</t>
  </si>
  <si>
    <t>Section</t>
  </si>
  <si>
    <t>Curated</t>
  </si>
  <si>
    <t xml:space="preserve"> (all less than 10% plagioclase)</t>
  </si>
  <si>
    <t>&gt; 90% cpx, &lt; 40% olivine</t>
  </si>
  <si>
    <t>&gt; 90% opx, &lt; 40% olivine</t>
  </si>
  <si>
    <t>&gt; 10% opx and cpx, &lt; 40% olivine</t>
  </si>
  <si>
    <t xml:space="preserve"> system with allowances for the limitations of hand sample characterizations</t>
  </si>
  <si>
    <t>in millimeters for the minimum, average, and maximum sizes</t>
  </si>
  <si>
    <t>includes % phenocrysts under mineral categories</t>
  </si>
  <si>
    <t>includes % phenocrysts and vesicles</t>
  </si>
  <si>
    <t>shape described in comments</t>
  </si>
  <si>
    <t>attitude of dikes relative to host fabric as either paralell (0) or transverse (1)</t>
  </si>
  <si>
    <t>Segregations/Dikes</t>
  </si>
  <si>
    <t xml:space="preserve">describes the character of the contact between the segregation/dike and the host rock </t>
  </si>
  <si>
    <t>(all length measures are in centimeters)</t>
  </si>
  <si>
    <t>Y(1) / N(0) indicates that spinel is present in linear arrays</t>
  </si>
  <si>
    <t>Avg. size</t>
  </si>
  <si>
    <t>min.</t>
  </si>
  <si>
    <t>max.</t>
  </si>
  <si>
    <t>Orthopyroxene</t>
  </si>
  <si>
    <t>Clinopyroxene</t>
  </si>
  <si>
    <t>top (cm)</t>
  </si>
  <si>
    <t>bottom (cm)</t>
  </si>
  <si>
    <t>altered sheared dunite w/ branching of deformed &amp; mylonitized gabbroic dikes w/brown amphibole (0.1-0.3 mm); intrusion breccia</t>
  </si>
  <si>
    <t>2 cm thick orthopyroxenite w/clinopyroxene(?)</t>
  </si>
  <si>
    <t>orthopyroxene deformed to be tubular shape at 46-48 cm</t>
  </si>
  <si>
    <t>orthopyroxene-rich harzburgite, orthopyroxene coarser than upper part</t>
  </si>
  <si>
    <t>mylonitized altered harzburgite, tubular shaped-orthopyroxene at piece 3</t>
  </si>
  <si>
    <t>mylonitized harzburgite w/ deformed mylonitized gabbro dike (&lt;0.5 cm thick) at pieces 12, 13, 14; intrusion breccia</t>
  </si>
  <si>
    <t>mylonitic harzburgite w/ tubular orthopyroxene porphyroclast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</si>
</sst>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Tms Rmn"/>
      <family val="0"/>
    </font>
    <font>
      <b/>
      <sz val="12"/>
      <name val="Tms Rmn"/>
      <family val="0"/>
    </font>
    <font>
      <sz val="12"/>
      <name val="Tms Rmn"/>
      <family val="0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49" fontId="0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49" fontId="0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 textRotation="90"/>
    </xf>
    <xf numFmtId="49" fontId="0" fillId="0" borderId="1" xfId="0" applyNumberFormat="1" applyFont="1" applyFill="1" applyBorder="1" applyAlignment="1">
      <alignment horizontal="center" textRotation="90"/>
    </xf>
    <xf numFmtId="0" fontId="0" fillId="0" borderId="5" xfId="0" applyFill="1" applyBorder="1" applyAlignment="1">
      <alignment horizontal="center" textRotation="90"/>
    </xf>
    <xf numFmtId="0" fontId="0" fillId="0" borderId="1" xfId="0" applyFill="1" applyBorder="1" applyAlignment="1">
      <alignment horizontal="center" textRotation="90"/>
    </xf>
    <xf numFmtId="0" fontId="0" fillId="0" borderId="6" xfId="0" applyFill="1" applyBorder="1" applyAlignment="1">
      <alignment horizontal="center" textRotation="90"/>
    </xf>
    <xf numFmtId="0" fontId="0" fillId="0" borderId="5" xfId="0" applyFont="1" applyFill="1" applyBorder="1" applyAlignment="1">
      <alignment horizontal="center" textRotation="9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1" xfId="0" applyFill="1" applyBorder="1" applyAlignment="1">
      <alignment textRotation="90"/>
    </xf>
    <xf numFmtId="0" fontId="0" fillId="0" borderId="1" xfId="0" applyBorder="1" applyAlignment="1">
      <alignment horizontal="center"/>
    </xf>
    <xf numFmtId="0" fontId="4" fillId="0" borderId="0" xfId="0" applyFont="1" applyFill="1" applyAlignment="1">
      <alignment horizontal="left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textRotation="90"/>
    </xf>
    <xf numFmtId="1" fontId="0" fillId="2" borderId="0" xfId="0" applyNumberForma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" fontId="0" fillId="3" borderId="0" xfId="0" applyNumberFormat="1" applyFill="1" applyAlignment="1">
      <alignment/>
    </xf>
    <xf numFmtId="1" fontId="0" fillId="3" borderId="1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textRotation="90"/>
    </xf>
    <xf numFmtId="0" fontId="0" fillId="2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1" xfId="0" applyNumberFormat="1" applyFont="1" applyFill="1" applyBorder="1" applyAlignment="1">
      <alignment horizontal="center" textRotation="90"/>
    </xf>
    <xf numFmtId="164" fontId="0" fillId="2" borderId="0" xfId="0" applyNumberFormat="1" applyFont="1" applyFill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64" fontId="0" fillId="3" borderId="0" xfId="0" applyNumberFormat="1" applyFont="1" applyFill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0" fillId="2" borderId="0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0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4" borderId="0" xfId="0" applyNumberFormat="1" applyFill="1" applyAlignment="1">
      <alignment horizontal="center"/>
    </xf>
    <xf numFmtId="164" fontId="0" fillId="4" borderId="0" xfId="0" applyNumberFormat="1" applyFont="1" applyFill="1" applyAlignment="1">
      <alignment horizontal="center"/>
    </xf>
    <xf numFmtId="164" fontId="0" fillId="4" borderId="1" xfId="0" applyNumberFormat="1" applyFont="1" applyFill="1" applyBorder="1" applyAlignment="1">
      <alignment horizontal="center" textRotation="90"/>
    </xf>
    <xf numFmtId="164" fontId="0" fillId="4" borderId="1" xfId="0" applyNumberForma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1" xfId="0" applyFont="1" applyFill="1" applyBorder="1" applyAlignment="1">
      <alignment horizontal="center" textRotation="90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49" fontId="0" fillId="6" borderId="0" xfId="0" applyNumberFormat="1" applyFill="1" applyAlignment="1">
      <alignment horizontal="center"/>
    </xf>
    <xf numFmtId="164" fontId="0" fillId="6" borderId="0" xfId="0" applyNumberFormat="1" applyFill="1" applyAlignment="1">
      <alignment horizontal="center"/>
    </xf>
    <xf numFmtId="0" fontId="0" fillId="6" borderId="8" xfId="0" applyFill="1" applyBorder="1" applyAlignment="1">
      <alignment horizontal="center"/>
    </xf>
    <xf numFmtId="164" fontId="0" fillId="6" borderId="0" xfId="0" applyNumberForma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0" xfId="0" applyFont="1" applyFill="1" applyAlignment="1">
      <alignment horizontal="center"/>
    </xf>
    <xf numFmtId="0" fontId="0" fillId="6" borderId="10" xfId="0" applyFill="1" applyBorder="1" applyAlignment="1">
      <alignment horizontal="center"/>
    </xf>
    <xf numFmtId="49" fontId="0" fillId="6" borderId="8" xfId="0" applyNumberFormat="1" applyFill="1" applyBorder="1" applyAlignment="1">
      <alignment horizontal="center"/>
    </xf>
    <xf numFmtId="0" fontId="0" fillId="6" borderId="0" xfId="0" applyFill="1" applyAlignment="1">
      <alignment horizontal="left"/>
    </xf>
    <xf numFmtId="1" fontId="0" fillId="6" borderId="0" xfId="0" applyNumberFormat="1" applyFill="1" applyAlignment="1">
      <alignment horizontal="center"/>
    </xf>
    <xf numFmtId="164" fontId="1" fillId="6" borderId="0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1" xfId="0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"/>
  <sheetViews>
    <sheetView tabSelected="1" workbookViewId="0" topLeftCell="A1">
      <selection activeCell="A4" sqref="A4"/>
    </sheetView>
  </sheetViews>
  <sheetFormatPr defaultColWidth="9.00390625" defaultRowHeight="12"/>
  <cols>
    <col min="1" max="1" width="8.375" style="0" customWidth="1"/>
    <col min="2" max="3" width="4.00390625" style="2" customWidth="1"/>
    <col min="4" max="4" width="9.00390625" style="74" bestFit="1" customWidth="1"/>
    <col min="5" max="6" width="4.50390625" style="87" customWidth="1"/>
    <col min="7" max="7" width="5.50390625" style="74" customWidth="1"/>
    <col min="8" max="8" width="5.50390625" style="2" customWidth="1"/>
    <col min="9" max="9" width="4.625" style="2" customWidth="1"/>
    <col min="10" max="12" width="3.00390625" style="2" customWidth="1"/>
    <col min="13" max="13" width="3.00390625" style="82" customWidth="1"/>
    <col min="14" max="15" width="3.00390625" style="2" customWidth="1"/>
    <col min="16" max="16" width="4.00390625" style="2" customWidth="1"/>
    <col min="17" max="17" width="4.375" style="2" customWidth="1"/>
    <col min="18" max="18" width="4.00390625" style="82" customWidth="1"/>
    <col min="19" max="21" width="3.00390625" style="2" customWidth="1"/>
    <col min="22" max="22" width="3.875" style="2" customWidth="1"/>
    <col min="23" max="23" width="3.00390625" style="82" customWidth="1"/>
    <col min="24" max="27" width="3.00390625" style="2" customWidth="1"/>
    <col min="28" max="28" width="3.00390625" style="82" customWidth="1"/>
    <col min="29" max="33" width="3.00390625" style="2" customWidth="1"/>
    <col min="34" max="34" width="3.00390625" style="82" customWidth="1"/>
    <col min="35" max="35" width="3.875" style="2" customWidth="1"/>
    <col min="36" max="36" width="34.00390625" style="98" customWidth="1"/>
    <col min="37" max="37" width="11.50390625" style="0" customWidth="1"/>
    <col min="38" max="38" width="29.875" style="0" customWidth="1"/>
    <col min="39" max="39" width="7.875" style="0" customWidth="1"/>
    <col min="40" max="16384" width="11.50390625" style="0" customWidth="1"/>
  </cols>
  <sheetData>
    <row r="1" ht="18">
      <c r="A1" s="1" t="s">
        <v>4</v>
      </c>
    </row>
    <row r="3" spans="1:33" ht="11.25">
      <c r="A3" t="s">
        <v>205</v>
      </c>
      <c r="P3" s="72"/>
      <c r="AG3" s="72"/>
    </row>
    <row r="4" spans="1:36" s="14" customFormat="1" ht="12">
      <c r="A4" s="43" t="s">
        <v>83</v>
      </c>
      <c r="B4" s="25"/>
      <c r="C4" s="25"/>
      <c r="D4" s="45" t="s">
        <v>18</v>
      </c>
      <c r="E4" s="88"/>
      <c r="F4" s="88"/>
      <c r="G4" s="45"/>
      <c r="H4" s="44" t="s">
        <v>18</v>
      </c>
      <c r="I4" s="46"/>
      <c r="J4" s="47"/>
      <c r="K4" s="48" t="s">
        <v>28</v>
      </c>
      <c r="L4" s="48"/>
      <c r="M4" s="83"/>
      <c r="N4" s="49"/>
      <c r="O4" s="47"/>
      <c r="Q4" s="48" t="s">
        <v>210</v>
      </c>
      <c r="R4" s="83"/>
      <c r="S4" s="49"/>
      <c r="T4" s="47"/>
      <c r="U4" s="48"/>
      <c r="V4" s="48" t="s">
        <v>211</v>
      </c>
      <c r="W4" s="83"/>
      <c r="X4" s="49"/>
      <c r="Y4" s="47"/>
      <c r="Z4" s="48"/>
      <c r="AA4" s="48" t="s">
        <v>29</v>
      </c>
      <c r="AB4" s="83"/>
      <c r="AC4" s="48"/>
      <c r="AD4" s="49"/>
      <c r="AE4" s="48"/>
      <c r="AF4" s="48" t="s">
        <v>0</v>
      </c>
      <c r="AH4" s="94"/>
      <c r="AI4" s="26"/>
      <c r="AJ4" s="144"/>
    </row>
    <row r="5" spans="1:36" s="14" customFormat="1" ht="54.75">
      <c r="A5" s="50" t="s">
        <v>19</v>
      </c>
      <c r="B5" s="51" t="s">
        <v>20</v>
      </c>
      <c r="C5" s="51" t="s">
        <v>191</v>
      </c>
      <c r="D5" s="52" t="s">
        <v>192</v>
      </c>
      <c r="E5" s="89" t="s">
        <v>212</v>
      </c>
      <c r="F5" s="89" t="s">
        <v>213</v>
      </c>
      <c r="G5" s="52" t="s">
        <v>23</v>
      </c>
      <c r="H5" s="51" t="s">
        <v>24</v>
      </c>
      <c r="I5" s="51" t="s">
        <v>36</v>
      </c>
      <c r="J5" s="53" t="s">
        <v>25</v>
      </c>
      <c r="K5" s="71" t="s">
        <v>208</v>
      </c>
      <c r="L5" s="54" t="s">
        <v>207</v>
      </c>
      <c r="M5" s="84" t="s">
        <v>209</v>
      </c>
      <c r="N5" s="55" t="s">
        <v>27</v>
      </c>
      <c r="O5" s="53" t="s">
        <v>25</v>
      </c>
      <c r="P5" s="71" t="s">
        <v>208</v>
      </c>
      <c r="Q5" s="54" t="s">
        <v>207</v>
      </c>
      <c r="R5" s="84" t="s">
        <v>209</v>
      </c>
      <c r="S5" s="55" t="s">
        <v>27</v>
      </c>
      <c r="T5" s="53" t="s">
        <v>25</v>
      </c>
      <c r="U5" s="71" t="s">
        <v>208</v>
      </c>
      <c r="V5" s="54" t="s">
        <v>207</v>
      </c>
      <c r="W5" s="84" t="s">
        <v>209</v>
      </c>
      <c r="X5" s="55" t="s">
        <v>27</v>
      </c>
      <c r="Y5" s="53" t="s">
        <v>25</v>
      </c>
      <c r="Z5" s="71" t="s">
        <v>208</v>
      </c>
      <c r="AA5" s="54" t="s">
        <v>207</v>
      </c>
      <c r="AB5" s="84" t="s">
        <v>209</v>
      </c>
      <c r="AC5" s="55" t="s">
        <v>27</v>
      </c>
      <c r="AD5" s="55" t="s">
        <v>184</v>
      </c>
      <c r="AE5" s="53" t="s">
        <v>25</v>
      </c>
      <c r="AF5" s="71" t="s">
        <v>208</v>
      </c>
      <c r="AG5" s="54" t="s">
        <v>207</v>
      </c>
      <c r="AH5" s="84" t="s">
        <v>209</v>
      </c>
      <c r="AI5" s="56" t="s">
        <v>35</v>
      </c>
      <c r="AJ5" s="145" t="s">
        <v>188</v>
      </c>
    </row>
    <row r="6" spans="1:36" ht="45">
      <c r="A6" t="s">
        <v>108</v>
      </c>
      <c r="B6" s="2" t="s">
        <v>109</v>
      </c>
      <c r="C6" s="2">
        <v>1</v>
      </c>
      <c r="D6" s="74" t="s">
        <v>110</v>
      </c>
      <c r="E6" s="87">
        <v>0</v>
      </c>
      <c r="F6" s="87">
        <v>7.5</v>
      </c>
      <c r="G6" s="74" t="s">
        <v>119</v>
      </c>
      <c r="H6" s="2">
        <v>0</v>
      </c>
      <c r="I6" s="40">
        <v>1</v>
      </c>
      <c r="J6" s="2">
        <v>90</v>
      </c>
      <c r="O6" s="109">
        <v>10</v>
      </c>
      <c r="P6" s="2">
        <v>0.1</v>
      </c>
      <c r="Q6" s="2">
        <v>0.1</v>
      </c>
      <c r="R6" s="82">
        <v>0.2</v>
      </c>
      <c r="S6" s="2">
        <v>7</v>
      </c>
      <c r="T6" s="109"/>
      <c r="Y6" s="109" t="s">
        <v>138</v>
      </c>
      <c r="AD6" s="40"/>
      <c r="AI6" s="40"/>
      <c r="AJ6" s="98" t="s">
        <v>214</v>
      </c>
    </row>
    <row r="7" spans="4:36" ht="21.75" customHeight="1">
      <c r="D7" s="74" t="s">
        <v>111</v>
      </c>
      <c r="E7" s="87">
        <v>7.5</v>
      </c>
      <c r="F7" s="87">
        <v>11</v>
      </c>
      <c r="G7" s="74" t="s">
        <v>120</v>
      </c>
      <c r="H7" s="2">
        <f>H$6+E7/100</f>
        <v>0.075</v>
      </c>
      <c r="I7" s="41">
        <v>1</v>
      </c>
      <c r="J7" s="2">
        <v>98</v>
      </c>
      <c r="O7" s="110">
        <v>1</v>
      </c>
      <c r="P7" s="2">
        <v>0.1</v>
      </c>
      <c r="Q7" s="2">
        <v>0.1</v>
      </c>
      <c r="R7" s="82">
        <v>0.2</v>
      </c>
      <c r="S7" s="2">
        <v>7</v>
      </c>
      <c r="T7" s="110"/>
      <c r="Y7" s="110" t="s">
        <v>138</v>
      </c>
      <c r="AD7" s="41"/>
      <c r="AI7" s="41"/>
      <c r="AJ7" s="98" t="s">
        <v>129</v>
      </c>
    </row>
    <row r="8" spans="4:36" ht="21.75" customHeight="1">
      <c r="D8" s="74" t="s">
        <v>112</v>
      </c>
      <c r="E8" s="87">
        <v>11</v>
      </c>
      <c r="F8" s="87">
        <v>22</v>
      </c>
      <c r="G8" s="74" t="s">
        <v>121</v>
      </c>
      <c r="H8" s="2">
        <f aca="true" t="shared" si="0" ref="H8:H14">H$6+E8/100</f>
        <v>0.11</v>
      </c>
      <c r="I8" s="41">
        <v>1</v>
      </c>
      <c r="J8" s="2">
        <v>92</v>
      </c>
      <c r="O8" s="110">
        <v>7</v>
      </c>
      <c r="P8" s="2">
        <v>0.1</v>
      </c>
      <c r="Q8" s="2">
        <v>0.3</v>
      </c>
      <c r="R8" s="82">
        <v>0.7</v>
      </c>
      <c r="S8" s="2">
        <v>7</v>
      </c>
      <c r="T8" s="110"/>
      <c r="Y8" s="110" t="s">
        <v>138</v>
      </c>
      <c r="AD8" s="41"/>
      <c r="AI8" s="41"/>
      <c r="AJ8" s="98" t="s">
        <v>130</v>
      </c>
    </row>
    <row r="9" spans="4:36" ht="21.75" customHeight="1">
      <c r="D9" s="74" t="s">
        <v>113</v>
      </c>
      <c r="E9" s="87">
        <v>22</v>
      </c>
      <c r="F9" s="87">
        <v>43</v>
      </c>
      <c r="G9" s="74" t="s">
        <v>122</v>
      </c>
      <c r="H9" s="2">
        <f t="shared" si="0"/>
        <v>0.22</v>
      </c>
      <c r="I9" s="41">
        <v>2</v>
      </c>
      <c r="J9" s="2">
        <v>79</v>
      </c>
      <c r="O9" s="110">
        <v>20</v>
      </c>
      <c r="P9" s="2">
        <v>0.2</v>
      </c>
      <c r="Q9" s="2">
        <v>0.4</v>
      </c>
      <c r="R9" s="82">
        <v>0.6</v>
      </c>
      <c r="S9" s="2">
        <v>7</v>
      </c>
      <c r="T9" s="110"/>
      <c r="Y9" s="110">
        <v>1</v>
      </c>
      <c r="AD9" s="41"/>
      <c r="AI9" s="41"/>
      <c r="AJ9" s="98" t="s">
        <v>134</v>
      </c>
    </row>
    <row r="10" spans="4:36" ht="21.75" customHeight="1">
      <c r="D10" s="74" t="s">
        <v>114</v>
      </c>
      <c r="E10" s="87">
        <v>43</v>
      </c>
      <c r="F10" s="87">
        <v>45</v>
      </c>
      <c r="G10" s="74" t="s">
        <v>127</v>
      </c>
      <c r="H10" s="2">
        <f t="shared" si="0"/>
        <v>0.43</v>
      </c>
      <c r="I10" s="41">
        <v>6</v>
      </c>
      <c r="J10" s="2">
        <v>20</v>
      </c>
      <c r="O10" s="110">
        <v>80</v>
      </c>
      <c r="P10" s="2">
        <v>0.2</v>
      </c>
      <c r="Q10" s="2">
        <v>0.5</v>
      </c>
      <c r="R10" s="82">
        <v>1.2</v>
      </c>
      <c r="S10" s="2">
        <v>7</v>
      </c>
      <c r="T10" s="110"/>
      <c r="Y10" s="110" t="s">
        <v>138</v>
      </c>
      <c r="AD10" s="41"/>
      <c r="AI10" s="41">
        <v>3</v>
      </c>
      <c r="AJ10" s="98" t="s">
        <v>215</v>
      </c>
    </row>
    <row r="11" spans="4:36" ht="22.5">
      <c r="D11" s="74" t="s">
        <v>115</v>
      </c>
      <c r="E11" s="87">
        <v>45</v>
      </c>
      <c r="F11" s="87">
        <v>74</v>
      </c>
      <c r="G11" s="74" t="s">
        <v>123</v>
      </c>
      <c r="H11" s="2">
        <f t="shared" si="0"/>
        <v>0.45</v>
      </c>
      <c r="I11" s="41">
        <v>2</v>
      </c>
      <c r="J11" s="2">
        <v>80</v>
      </c>
      <c r="O11" s="110">
        <v>20</v>
      </c>
      <c r="P11" s="2">
        <v>0.1</v>
      </c>
      <c r="Q11" s="2">
        <v>0.3</v>
      </c>
      <c r="R11" s="82">
        <v>0.6</v>
      </c>
      <c r="S11" s="2">
        <v>7</v>
      </c>
      <c r="T11" s="110"/>
      <c r="Y11" s="110" t="s">
        <v>138</v>
      </c>
      <c r="AD11" s="41"/>
      <c r="AI11" s="41"/>
      <c r="AJ11" s="98" t="s">
        <v>216</v>
      </c>
    </row>
    <row r="12" spans="4:36" ht="22.5">
      <c r="D12" s="74" t="s">
        <v>116</v>
      </c>
      <c r="E12" s="87">
        <v>74</v>
      </c>
      <c r="F12" s="87">
        <v>84</v>
      </c>
      <c r="G12" s="74" t="s">
        <v>124</v>
      </c>
      <c r="H12" s="2">
        <f t="shared" si="0"/>
        <v>0.74</v>
      </c>
      <c r="I12" s="41">
        <v>2</v>
      </c>
      <c r="J12" s="2">
        <v>70</v>
      </c>
      <c r="O12" s="110">
        <v>30</v>
      </c>
      <c r="P12" s="2">
        <v>0.2</v>
      </c>
      <c r="Q12" s="2">
        <v>0.5</v>
      </c>
      <c r="R12" s="82">
        <v>0.9</v>
      </c>
      <c r="S12" s="2">
        <v>7</v>
      </c>
      <c r="T12" s="110"/>
      <c r="Y12" s="110" t="s">
        <v>138</v>
      </c>
      <c r="AD12" s="41"/>
      <c r="AI12" s="41">
        <v>3</v>
      </c>
      <c r="AJ12" s="98" t="s">
        <v>217</v>
      </c>
    </row>
    <row r="13" spans="4:36" ht="45">
      <c r="D13" s="74" t="s">
        <v>117</v>
      </c>
      <c r="E13" s="87">
        <v>84</v>
      </c>
      <c r="F13" s="87">
        <v>86.5</v>
      </c>
      <c r="G13" s="74" t="s">
        <v>125</v>
      </c>
      <c r="H13" s="2">
        <f t="shared" si="0"/>
        <v>0.84</v>
      </c>
      <c r="I13" s="41">
        <v>10</v>
      </c>
      <c r="O13" s="110"/>
      <c r="T13" s="110">
        <v>30</v>
      </c>
      <c r="W13" s="82" t="s">
        <v>128</v>
      </c>
      <c r="X13" s="2">
        <v>7</v>
      </c>
      <c r="Y13" s="110" t="s">
        <v>138</v>
      </c>
      <c r="AD13" s="41"/>
      <c r="AH13" s="82">
        <v>50</v>
      </c>
      <c r="AI13" s="41">
        <v>5</v>
      </c>
      <c r="AJ13" s="98" t="s">
        <v>164</v>
      </c>
    </row>
    <row r="14" spans="1:36" ht="21.75" customHeight="1">
      <c r="A14" s="103"/>
      <c r="B14" s="72"/>
      <c r="C14" s="72"/>
      <c r="D14" s="104" t="s">
        <v>118</v>
      </c>
      <c r="E14" s="105">
        <v>86.5</v>
      </c>
      <c r="F14" s="105">
        <v>93</v>
      </c>
      <c r="G14" s="104" t="s">
        <v>126</v>
      </c>
      <c r="H14" s="116">
        <f t="shared" si="0"/>
        <v>0.865</v>
      </c>
      <c r="I14" s="42">
        <v>2</v>
      </c>
      <c r="J14" s="72">
        <v>90</v>
      </c>
      <c r="K14" s="72"/>
      <c r="L14" s="72"/>
      <c r="M14" s="106"/>
      <c r="N14" s="72"/>
      <c r="O14" s="111">
        <v>10</v>
      </c>
      <c r="P14" s="72">
        <v>0.1</v>
      </c>
      <c r="Q14" s="72">
        <v>0.1</v>
      </c>
      <c r="R14" s="106">
        <v>0.2</v>
      </c>
      <c r="S14" s="72">
        <v>7</v>
      </c>
      <c r="T14" s="111"/>
      <c r="U14" s="72"/>
      <c r="V14" s="72"/>
      <c r="W14" s="106"/>
      <c r="X14" s="72"/>
      <c r="Y14" s="111" t="s">
        <v>138</v>
      </c>
      <c r="Z14" s="72"/>
      <c r="AA14" s="72"/>
      <c r="AB14" s="106"/>
      <c r="AC14" s="72"/>
      <c r="AD14" s="42"/>
      <c r="AE14" s="72"/>
      <c r="AF14" s="72"/>
      <c r="AG14" s="72"/>
      <c r="AH14" s="106"/>
      <c r="AI14" s="42">
        <v>3</v>
      </c>
      <c r="AJ14" s="114"/>
    </row>
    <row r="15" spans="1:36" ht="22.5">
      <c r="A15" t="s">
        <v>108</v>
      </c>
      <c r="B15" s="2" t="s">
        <v>135</v>
      </c>
      <c r="C15" s="2">
        <v>1</v>
      </c>
      <c r="D15" s="74" t="s">
        <v>136</v>
      </c>
      <c r="E15" s="87">
        <v>0</v>
      </c>
      <c r="F15" s="87">
        <v>47</v>
      </c>
      <c r="G15" s="74" t="s">
        <v>137</v>
      </c>
      <c r="H15" s="2">
        <v>12.5</v>
      </c>
      <c r="I15" s="41">
        <v>2</v>
      </c>
      <c r="J15" s="2">
        <v>79</v>
      </c>
      <c r="O15" s="110">
        <v>20</v>
      </c>
      <c r="P15" s="2">
        <v>0.1</v>
      </c>
      <c r="Q15" s="2">
        <v>0.4</v>
      </c>
      <c r="R15" s="82">
        <v>0.5</v>
      </c>
      <c r="S15" s="2">
        <v>7</v>
      </c>
      <c r="T15" s="110"/>
      <c r="Y15" s="110">
        <v>1</v>
      </c>
      <c r="AD15" s="41"/>
      <c r="AI15" s="112" t="s">
        <v>139</v>
      </c>
      <c r="AJ15" s="98" t="s">
        <v>218</v>
      </c>
    </row>
    <row r="16" spans="4:35" ht="21.75" customHeight="1">
      <c r="D16" s="74" t="s">
        <v>140</v>
      </c>
      <c r="E16" s="87">
        <v>47</v>
      </c>
      <c r="F16" s="87">
        <v>55</v>
      </c>
      <c r="G16" s="74" t="s">
        <v>141</v>
      </c>
      <c r="H16" s="2">
        <f>H$15+E16/100</f>
        <v>12.97</v>
      </c>
      <c r="I16" s="41">
        <v>2</v>
      </c>
      <c r="J16" s="2">
        <v>89</v>
      </c>
      <c r="O16" s="110">
        <v>10</v>
      </c>
      <c r="P16" s="2">
        <v>0.1</v>
      </c>
      <c r="Q16" s="2">
        <v>0.2</v>
      </c>
      <c r="R16" s="82">
        <v>0.4</v>
      </c>
      <c r="S16" s="2">
        <v>7</v>
      </c>
      <c r="T16" s="110"/>
      <c r="Y16" s="110">
        <v>1</v>
      </c>
      <c r="AD16" s="41">
        <v>0</v>
      </c>
      <c r="AI16" s="112" t="s">
        <v>139</v>
      </c>
    </row>
    <row r="17" spans="1:36" ht="33.75">
      <c r="A17" s="103"/>
      <c r="B17" s="72"/>
      <c r="C17" s="72"/>
      <c r="D17" s="104" t="s">
        <v>142</v>
      </c>
      <c r="E17" s="105">
        <v>55</v>
      </c>
      <c r="F17" s="105">
        <v>90</v>
      </c>
      <c r="G17" s="104" t="s">
        <v>143</v>
      </c>
      <c r="H17" s="116">
        <f>H$15+E17/100</f>
        <v>13.05</v>
      </c>
      <c r="I17" s="42">
        <v>2</v>
      </c>
      <c r="J17" s="72">
        <v>79</v>
      </c>
      <c r="K17" s="72"/>
      <c r="L17" s="72"/>
      <c r="M17" s="106"/>
      <c r="N17" s="72"/>
      <c r="O17" s="111">
        <v>20</v>
      </c>
      <c r="P17" s="72">
        <v>0.1</v>
      </c>
      <c r="Q17" s="72">
        <v>0.4</v>
      </c>
      <c r="R17" s="106">
        <v>1</v>
      </c>
      <c r="S17" s="72">
        <v>7</v>
      </c>
      <c r="T17" s="111"/>
      <c r="U17" s="72"/>
      <c r="V17" s="72"/>
      <c r="W17" s="106"/>
      <c r="X17" s="72"/>
      <c r="Y17" s="111">
        <v>1</v>
      </c>
      <c r="Z17" s="72"/>
      <c r="AA17" s="72"/>
      <c r="AB17" s="106"/>
      <c r="AC17" s="72"/>
      <c r="AD17" s="42">
        <v>0</v>
      </c>
      <c r="AE17" s="72"/>
      <c r="AF17" s="72"/>
      <c r="AG17" s="72"/>
      <c r="AH17" s="106"/>
      <c r="AI17" s="113" t="s">
        <v>139</v>
      </c>
      <c r="AJ17" s="114" t="s">
        <v>219</v>
      </c>
    </row>
    <row r="18" spans="1:36" ht="21.75" customHeight="1">
      <c r="A18" t="s">
        <v>108</v>
      </c>
      <c r="B18" s="2" t="s">
        <v>3</v>
      </c>
      <c r="C18" s="2">
        <v>1</v>
      </c>
      <c r="D18" s="74" t="s">
        <v>145</v>
      </c>
      <c r="E18" s="87">
        <v>0</v>
      </c>
      <c r="F18" s="87">
        <v>6</v>
      </c>
      <c r="G18" s="74" t="s">
        <v>119</v>
      </c>
      <c r="H18" s="2">
        <v>18.5</v>
      </c>
      <c r="I18" s="41">
        <v>1</v>
      </c>
      <c r="J18" s="2">
        <v>89</v>
      </c>
      <c r="O18" s="110">
        <v>10</v>
      </c>
      <c r="P18" s="2">
        <v>0.1</v>
      </c>
      <c r="Q18" s="2">
        <v>0.2</v>
      </c>
      <c r="R18" s="82">
        <v>0.3</v>
      </c>
      <c r="S18" s="2">
        <v>7</v>
      </c>
      <c r="T18" s="110"/>
      <c r="Y18" s="110">
        <v>1</v>
      </c>
      <c r="AD18" s="41">
        <v>0</v>
      </c>
      <c r="AI18" s="112" t="s">
        <v>151</v>
      </c>
      <c r="AJ18" s="98" t="s">
        <v>158</v>
      </c>
    </row>
    <row r="19" spans="4:36" ht="22.5">
      <c r="D19" s="74" t="s">
        <v>146</v>
      </c>
      <c r="E19" s="87">
        <v>6</v>
      </c>
      <c r="F19" s="87">
        <v>15.5</v>
      </c>
      <c r="G19" s="74" t="s">
        <v>120</v>
      </c>
      <c r="H19" s="2">
        <f>H$18+E19/100</f>
        <v>18.56</v>
      </c>
      <c r="I19" s="41">
        <v>2</v>
      </c>
      <c r="J19" s="2">
        <v>79</v>
      </c>
      <c r="O19" s="110">
        <v>20</v>
      </c>
      <c r="P19" s="2">
        <v>0.1</v>
      </c>
      <c r="Q19" s="2">
        <v>0.4</v>
      </c>
      <c r="R19" s="82">
        <v>1</v>
      </c>
      <c r="S19" s="2">
        <v>7</v>
      </c>
      <c r="T19" s="110"/>
      <c r="Y19" s="110">
        <v>1</v>
      </c>
      <c r="AD19" s="41">
        <v>0</v>
      </c>
      <c r="AI19" s="112" t="s">
        <v>139</v>
      </c>
      <c r="AJ19" s="98" t="s">
        <v>220</v>
      </c>
    </row>
    <row r="20" spans="4:36" ht="33.75">
      <c r="D20" s="74" t="s">
        <v>147</v>
      </c>
      <c r="E20" s="87">
        <v>15.5</v>
      </c>
      <c r="F20" s="87">
        <v>21</v>
      </c>
      <c r="G20" s="74" t="s">
        <v>151</v>
      </c>
      <c r="H20" s="2">
        <f>H$18+E20/100</f>
        <v>18.655</v>
      </c>
      <c r="I20" s="41">
        <v>1</v>
      </c>
      <c r="J20" s="2">
        <v>94</v>
      </c>
      <c r="O20" s="110">
        <v>5</v>
      </c>
      <c r="P20" s="2">
        <v>0.1</v>
      </c>
      <c r="Q20" s="2">
        <v>0.3</v>
      </c>
      <c r="R20" s="82">
        <v>0.5</v>
      </c>
      <c r="S20" s="2">
        <v>7</v>
      </c>
      <c r="T20" s="110"/>
      <c r="Y20" s="110">
        <v>1</v>
      </c>
      <c r="AD20" s="41">
        <v>0</v>
      </c>
      <c r="AI20" s="112" t="s">
        <v>139</v>
      </c>
      <c r="AJ20" s="98" t="s">
        <v>163</v>
      </c>
    </row>
    <row r="21" spans="4:36" ht="22.5">
      <c r="D21" s="74" t="s">
        <v>148</v>
      </c>
      <c r="E21" s="87">
        <v>21.5</v>
      </c>
      <c r="F21" s="87">
        <v>29</v>
      </c>
      <c r="G21" s="74" t="s">
        <v>152</v>
      </c>
      <c r="H21" s="2">
        <f>H$18+E21/100</f>
        <v>18.715</v>
      </c>
      <c r="I21" s="41">
        <v>1.5</v>
      </c>
      <c r="J21" s="95" t="s">
        <v>155</v>
      </c>
      <c r="O21" s="115" t="s">
        <v>156</v>
      </c>
      <c r="P21" s="2">
        <v>0.1</v>
      </c>
      <c r="Q21" s="2">
        <v>0.3</v>
      </c>
      <c r="R21" s="82">
        <v>0.5</v>
      </c>
      <c r="S21" s="2">
        <v>7</v>
      </c>
      <c r="T21" s="110"/>
      <c r="Y21" s="110">
        <v>1</v>
      </c>
      <c r="AD21" s="41">
        <v>0</v>
      </c>
      <c r="AI21" s="112" t="s">
        <v>139</v>
      </c>
      <c r="AJ21" s="98" t="s">
        <v>160</v>
      </c>
    </row>
    <row r="22" spans="4:36" ht="33.75">
      <c r="D22" s="74" t="s">
        <v>149</v>
      </c>
      <c r="E22" s="87">
        <v>29</v>
      </c>
      <c r="F22" s="87">
        <v>47.5</v>
      </c>
      <c r="G22" s="74" t="s">
        <v>153</v>
      </c>
      <c r="H22" s="2">
        <f>H$18+E22/100</f>
        <v>18.79</v>
      </c>
      <c r="I22" s="41">
        <v>2</v>
      </c>
      <c r="J22" s="2">
        <v>84</v>
      </c>
      <c r="O22" s="110">
        <v>15</v>
      </c>
      <c r="P22" s="2">
        <v>0.1</v>
      </c>
      <c r="Q22" s="2">
        <v>0.2</v>
      </c>
      <c r="R22" s="82">
        <v>0.3</v>
      </c>
      <c r="S22" s="2">
        <v>7</v>
      </c>
      <c r="T22" s="110"/>
      <c r="Y22" s="110">
        <v>1</v>
      </c>
      <c r="AD22" s="41">
        <v>0</v>
      </c>
      <c r="AI22" s="112" t="s">
        <v>157</v>
      </c>
      <c r="AJ22" s="98" t="s">
        <v>165</v>
      </c>
    </row>
    <row r="23" spans="4:36" ht="22.5">
      <c r="D23" s="74" t="s">
        <v>150</v>
      </c>
      <c r="E23" s="87">
        <v>47.5</v>
      </c>
      <c r="F23" s="87">
        <v>55</v>
      </c>
      <c r="G23" s="74" t="s">
        <v>154</v>
      </c>
      <c r="H23" s="2">
        <f>H$18+E23/100</f>
        <v>18.975</v>
      </c>
      <c r="I23" s="41">
        <v>1</v>
      </c>
      <c r="J23" s="2">
        <v>94</v>
      </c>
      <c r="O23" s="110">
        <v>5</v>
      </c>
      <c r="P23" s="2">
        <v>0.1</v>
      </c>
      <c r="Q23" s="2">
        <v>0.2</v>
      </c>
      <c r="R23" s="82">
        <v>0.3</v>
      </c>
      <c r="S23" s="2">
        <v>7</v>
      </c>
      <c r="T23" s="110"/>
      <c r="Y23" s="110">
        <v>1</v>
      </c>
      <c r="AD23" s="41">
        <v>0</v>
      </c>
      <c r="AI23" s="112" t="s">
        <v>157</v>
      </c>
      <c r="AJ23" s="98" t="s">
        <v>166</v>
      </c>
    </row>
    <row r="24" spans="9:35" ht="21.75" customHeight="1">
      <c r="I24" s="41"/>
      <c r="O24" s="110"/>
      <c r="T24" s="110"/>
      <c r="Y24" s="110"/>
      <c r="AD24" s="41"/>
      <c r="AI24" s="112"/>
    </row>
    <row r="25" spans="9:35" ht="21.75" customHeight="1">
      <c r="I25" s="41"/>
      <c r="O25" s="110"/>
      <c r="T25" s="110"/>
      <c r="Y25" s="110"/>
      <c r="AD25" s="41"/>
      <c r="AI25" s="112"/>
    </row>
    <row r="26" spans="9:35" ht="21.75" customHeight="1">
      <c r="I26" s="41"/>
      <c r="O26" s="110"/>
      <c r="T26" s="110"/>
      <c r="Y26" s="110"/>
      <c r="AD26" s="41"/>
      <c r="AI26" s="112"/>
    </row>
    <row r="27" spans="9:35" ht="21.75" customHeight="1">
      <c r="I27" s="41"/>
      <c r="O27" s="110"/>
      <c r="T27" s="110"/>
      <c r="Y27" s="110"/>
      <c r="AD27" s="41"/>
      <c r="AI27" s="112"/>
    </row>
    <row r="28" spans="9:35" ht="21.75" customHeight="1">
      <c r="I28" s="41"/>
      <c r="O28" s="110"/>
      <c r="T28" s="110"/>
      <c r="Y28" s="110"/>
      <c r="AD28" s="41"/>
      <c r="AI28" s="112"/>
    </row>
    <row r="29" spans="9:35" ht="21.75" customHeight="1">
      <c r="I29" s="41"/>
      <c r="O29" s="110"/>
      <c r="T29" s="110"/>
      <c r="Y29" s="110"/>
      <c r="AD29" s="41"/>
      <c r="AI29" s="112"/>
    </row>
    <row r="30" spans="9:35" ht="21.75" customHeight="1">
      <c r="I30" s="41"/>
      <c r="O30" s="110"/>
      <c r="T30" s="110"/>
      <c r="Y30" s="110"/>
      <c r="AD30" s="41"/>
      <c r="AI30" s="112"/>
    </row>
    <row r="31" spans="9:35" ht="21.75" customHeight="1">
      <c r="I31" s="41"/>
      <c r="O31" s="110"/>
      <c r="T31" s="110"/>
      <c r="Y31" s="110"/>
      <c r="AD31" s="41"/>
      <c r="AI31" s="112"/>
    </row>
    <row r="32" spans="9:35" ht="21.75" customHeight="1">
      <c r="I32" s="41"/>
      <c r="O32" s="110"/>
      <c r="T32" s="110"/>
      <c r="Y32" s="110"/>
      <c r="AD32" s="41"/>
      <c r="AI32" s="112"/>
    </row>
    <row r="33" spans="9:35" ht="21.75" customHeight="1">
      <c r="I33" s="41"/>
      <c r="O33" s="110"/>
      <c r="T33" s="110"/>
      <c r="Y33" s="110"/>
      <c r="AD33" s="41"/>
      <c r="AI33" s="112"/>
    </row>
    <row r="34" ht="21.75" customHeight="1"/>
    <row r="42" spans="1:36" s="8" customFormat="1" ht="12">
      <c r="A42" s="3" t="s">
        <v>84</v>
      </c>
      <c r="B42" s="4"/>
      <c r="C42" s="4"/>
      <c r="D42" s="6" t="s">
        <v>17</v>
      </c>
      <c r="E42" s="90"/>
      <c r="F42" s="90"/>
      <c r="G42" s="6"/>
      <c r="H42" s="5" t="s">
        <v>18</v>
      </c>
      <c r="I42" s="7"/>
      <c r="J42" s="27"/>
      <c r="K42" s="28" t="s">
        <v>28</v>
      </c>
      <c r="L42" s="28"/>
      <c r="M42" s="85"/>
      <c r="N42" s="29"/>
      <c r="O42" s="27"/>
      <c r="P42" s="28" t="s">
        <v>28</v>
      </c>
      <c r="Q42" s="28"/>
      <c r="R42" s="85"/>
      <c r="S42" s="29"/>
      <c r="T42" s="27"/>
      <c r="U42" s="28" t="s">
        <v>28</v>
      </c>
      <c r="V42" s="28"/>
      <c r="W42" s="85"/>
      <c r="X42" s="29"/>
      <c r="Y42" s="27"/>
      <c r="Z42" s="28" t="s">
        <v>28</v>
      </c>
      <c r="AA42" s="28"/>
      <c r="AB42" s="85"/>
      <c r="AC42" s="29"/>
      <c r="AD42" s="27"/>
      <c r="AE42" s="32" t="s">
        <v>76</v>
      </c>
      <c r="AF42" s="28" t="s">
        <v>28</v>
      </c>
      <c r="AG42" s="28"/>
      <c r="AH42" s="85"/>
      <c r="AI42" s="13"/>
      <c r="AJ42" s="146"/>
    </row>
    <row r="43" spans="1:36" s="8" customFormat="1" ht="11.25">
      <c r="A43" s="9" t="s">
        <v>19</v>
      </c>
      <c r="B43" s="10" t="s">
        <v>20</v>
      </c>
      <c r="C43" s="10" t="s">
        <v>21</v>
      </c>
      <c r="D43" s="11" t="s">
        <v>22</v>
      </c>
      <c r="E43" s="91"/>
      <c r="F43" s="91"/>
      <c r="G43" s="11" t="s">
        <v>23</v>
      </c>
      <c r="H43" s="10" t="s">
        <v>24</v>
      </c>
      <c r="I43" s="10" t="s">
        <v>36</v>
      </c>
      <c r="J43" s="30" t="s">
        <v>25</v>
      </c>
      <c r="K43" s="12" t="s">
        <v>26</v>
      </c>
      <c r="L43" s="12"/>
      <c r="M43" s="10"/>
      <c r="N43" s="31" t="s">
        <v>183</v>
      </c>
      <c r="O43" s="30" t="s">
        <v>25</v>
      </c>
      <c r="P43" s="12" t="s">
        <v>26</v>
      </c>
      <c r="Q43" s="12"/>
      <c r="R43" s="10"/>
      <c r="S43" s="31" t="s">
        <v>183</v>
      </c>
      <c r="T43" s="30" t="s">
        <v>25</v>
      </c>
      <c r="U43" s="12" t="s">
        <v>26</v>
      </c>
      <c r="V43" s="12"/>
      <c r="W43" s="10"/>
      <c r="X43" s="31" t="s">
        <v>183</v>
      </c>
      <c r="Y43" s="30" t="s">
        <v>25</v>
      </c>
      <c r="Z43" s="12" t="s">
        <v>26</v>
      </c>
      <c r="AA43" s="12"/>
      <c r="AB43" s="10"/>
      <c r="AC43" s="31" t="s">
        <v>183</v>
      </c>
      <c r="AD43" s="30" t="s">
        <v>25</v>
      </c>
      <c r="AE43" s="12" t="s">
        <v>26</v>
      </c>
      <c r="AF43" s="12" t="s">
        <v>26</v>
      </c>
      <c r="AG43" s="12"/>
      <c r="AH43" s="10"/>
      <c r="AI43" s="10" t="s">
        <v>35</v>
      </c>
      <c r="AJ43" s="147" t="s">
        <v>188</v>
      </c>
    </row>
    <row r="49" spans="1:38" s="20" customFormat="1" ht="12">
      <c r="A49" s="15" t="s">
        <v>87</v>
      </c>
      <c r="B49" s="16"/>
      <c r="C49" s="16"/>
      <c r="D49" s="18" t="s">
        <v>17</v>
      </c>
      <c r="E49" s="92"/>
      <c r="F49" s="92"/>
      <c r="G49" s="18"/>
      <c r="H49" s="17" t="s">
        <v>18</v>
      </c>
      <c r="I49" s="19"/>
      <c r="J49" s="33"/>
      <c r="K49" s="34" t="s">
        <v>28</v>
      </c>
      <c r="L49" s="34"/>
      <c r="M49" s="86"/>
      <c r="N49" s="35"/>
      <c r="O49" s="33"/>
      <c r="P49" s="34" t="s">
        <v>28</v>
      </c>
      <c r="Q49" s="34"/>
      <c r="R49" s="86"/>
      <c r="S49" s="35"/>
      <c r="T49" s="33"/>
      <c r="U49" s="34" t="s">
        <v>28</v>
      </c>
      <c r="V49" s="34"/>
      <c r="W49" s="86"/>
      <c r="X49" s="35"/>
      <c r="Y49" s="33"/>
      <c r="Z49" s="34" t="s">
        <v>28</v>
      </c>
      <c r="AA49" s="34"/>
      <c r="AB49" s="86"/>
      <c r="AC49" s="35"/>
      <c r="AD49" s="33"/>
      <c r="AE49" s="38" t="s">
        <v>88</v>
      </c>
      <c r="AF49" s="34" t="s">
        <v>28</v>
      </c>
      <c r="AG49" s="34"/>
      <c r="AH49" s="86"/>
      <c r="AI49" s="39" t="s">
        <v>89</v>
      </c>
      <c r="AJ49" s="148"/>
      <c r="AK49" s="19"/>
      <c r="AL49" s="19"/>
    </row>
    <row r="50" spans="1:38" s="20" customFormat="1" ht="11.25">
      <c r="A50" s="21" t="s">
        <v>19</v>
      </c>
      <c r="B50" s="22" t="s">
        <v>20</v>
      </c>
      <c r="C50" s="22" t="s">
        <v>21</v>
      </c>
      <c r="D50" s="23" t="s">
        <v>22</v>
      </c>
      <c r="E50" s="93"/>
      <c r="F50" s="93"/>
      <c r="G50" s="23" t="s">
        <v>23</v>
      </c>
      <c r="H50" s="22" t="s">
        <v>24</v>
      </c>
      <c r="I50" s="22" t="s">
        <v>36</v>
      </c>
      <c r="J50" s="36" t="s">
        <v>25</v>
      </c>
      <c r="K50" s="24" t="s">
        <v>26</v>
      </c>
      <c r="L50" s="24"/>
      <c r="M50" s="22"/>
      <c r="N50" s="37" t="s">
        <v>183</v>
      </c>
      <c r="O50" s="36" t="s">
        <v>25</v>
      </c>
      <c r="P50" s="24" t="s">
        <v>26</v>
      </c>
      <c r="Q50" s="24"/>
      <c r="R50" s="22"/>
      <c r="S50" s="37" t="s">
        <v>183</v>
      </c>
      <c r="T50" s="36" t="s">
        <v>25</v>
      </c>
      <c r="U50" s="24" t="s">
        <v>26</v>
      </c>
      <c r="V50" s="24"/>
      <c r="W50" s="22"/>
      <c r="X50" s="37" t="s">
        <v>183</v>
      </c>
      <c r="Y50" s="36" t="s">
        <v>25</v>
      </c>
      <c r="Z50" s="24" t="s">
        <v>26</v>
      </c>
      <c r="AA50" s="24"/>
      <c r="AB50" s="22"/>
      <c r="AC50" s="37" t="s">
        <v>183</v>
      </c>
      <c r="AD50" s="36" t="s">
        <v>25</v>
      </c>
      <c r="AE50" s="24" t="s">
        <v>26</v>
      </c>
      <c r="AF50" s="24" t="s">
        <v>26</v>
      </c>
      <c r="AG50" s="24"/>
      <c r="AH50" s="22"/>
      <c r="AI50" s="37" t="s">
        <v>26</v>
      </c>
      <c r="AJ50" s="149" t="s">
        <v>188</v>
      </c>
      <c r="AK50" s="24" t="s">
        <v>33</v>
      </c>
      <c r="AL50" s="24" t="s">
        <v>188</v>
      </c>
    </row>
  </sheetData>
  <printOptions gridLines="1"/>
  <pageMargins left="0.5" right="0.5" top="1" bottom="0.75" header="0.5" footer="0.5"/>
  <pageSetup fitToHeight="3" fitToWidth="1" orientation="landscape" scale="85"/>
  <headerFooter alignWithMargins="0">
    <oddHeader>&amp;LVCD Site 209-1270C&amp;CDescribed by _________&amp;RPage   &amp;P</oddHeader>
    <oddFooter>&amp;CDate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99"/>
  <sheetViews>
    <sheetView workbookViewId="0" topLeftCell="A4">
      <selection activeCell="B30" sqref="B30"/>
    </sheetView>
  </sheetViews>
  <sheetFormatPr defaultColWidth="9.00390625" defaultRowHeight="12"/>
  <cols>
    <col min="1" max="1" width="11.50390625" style="58" customWidth="1"/>
    <col min="2" max="2" width="19.375" style="58" customWidth="1"/>
    <col min="3" max="6" width="11.50390625" style="58" customWidth="1"/>
    <col min="7" max="7" width="12.125" style="58" customWidth="1"/>
    <col min="8" max="16384" width="11.50390625" style="58" customWidth="1"/>
  </cols>
  <sheetData>
    <row r="2" spans="1:2" ht="18">
      <c r="A2" s="1" t="s">
        <v>36</v>
      </c>
      <c r="B2" s="58" t="s">
        <v>179</v>
      </c>
    </row>
    <row r="3" spans="1:2" ht="15">
      <c r="A3" s="57"/>
      <c r="B3" s="58" t="s">
        <v>197</v>
      </c>
    </row>
    <row r="4" ht="15">
      <c r="A4" s="57"/>
    </row>
    <row r="5" spans="2:3" ht="15">
      <c r="B5" s="69" t="s">
        <v>95</v>
      </c>
      <c r="C5" s="58" t="s">
        <v>193</v>
      </c>
    </row>
    <row r="6" spans="1:3" ht="15">
      <c r="A6" s="59">
        <v>1</v>
      </c>
      <c r="B6" s="59" t="s">
        <v>59</v>
      </c>
      <c r="C6" s="60" t="s">
        <v>66</v>
      </c>
    </row>
    <row r="7" spans="1:3" ht="15">
      <c r="A7" s="59">
        <v>2</v>
      </c>
      <c r="B7" s="59" t="s">
        <v>60</v>
      </c>
      <c r="C7" s="60" t="s">
        <v>63</v>
      </c>
    </row>
    <row r="8" spans="1:3" ht="15">
      <c r="A8" s="59">
        <v>3</v>
      </c>
      <c r="B8" s="59" t="s">
        <v>61</v>
      </c>
      <c r="C8" s="60" t="s">
        <v>64</v>
      </c>
    </row>
    <row r="9" spans="1:3" ht="15">
      <c r="A9" s="59">
        <v>4</v>
      </c>
      <c r="B9" s="59" t="s">
        <v>62</v>
      </c>
      <c r="C9" s="60" t="s">
        <v>65</v>
      </c>
    </row>
    <row r="10" spans="1:3" ht="15">
      <c r="A10" s="59">
        <v>5</v>
      </c>
      <c r="B10" s="59" t="s">
        <v>171</v>
      </c>
      <c r="C10" s="60" t="s">
        <v>194</v>
      </c>
    </row>
    <row r="11" spans="1:3" ht="15">
      <c r="A11" s="59">
        <v>6</v>
      </c>
      <c r="B11" s="59" t="s">
        <v>172</v>
      </c>
      <c r="C11" s="60" t="s">
        <v>195</v>
      </c>
    </row>
    <row r="12" spans="1:3" ht="15">
      <c r="A12" s="59">
        <v>7</v>
      </c>
      <c r="B12" s="59" t="s">
        <v>173</v>
      </c>
      <c r="C12" s="60" t="s">
        <v>196</v>
      </c>
    </row>
    <row r="13" spans="1:3" ht="15">
      <c r="A13" s="59">
        <v>8</v>
      </c>
      <c r="B13" s="59" t="s">
        <v>174</v>
      </c>
      <c r="C13" s="60" t="s">
        <v>175</v>
      </c>
    </row>
    <row r="14" spans="1:3" ht="15">
      <c r="A14" s="59"/>
      <c r="B14" s="59"/>
      <c r="C14" s="60"/>
    </row>
    <row r="15" spans="1:3" ht="15">
      <c r="A15" s="59"/>
      <c r="B15" s="59"/>
      <c r="C15" s="60"/>
    </row>
    <row r="16" spans="1:3" ht="15">
      <c r="A16" s="59">
        <v>9</v>
      </c>
      <c r="B16" s="69" t="s">
        <v>84</v>
      </c>
      <c r="C16" s="60" t="s">
        <v>101</v>
      </c>
    </row>
    <row r="17" spans="1:3" ht="15">
      <c r="A17" s="59"/>
      <c r="B17" s="59"/>
      <c r="C17" s="60"/>
    </row>
    <row r="18" spans="1:3" ht="15">
      <c r="A18" s="59"/>
      <c r="B18" s="69" t="s">
        <v>87</v>
      </c>
      <c r="C18" s="60"/>
    </row>
    <row r="19" spans="1:3" ht="15">
      <c r="A19" s="59">
        <v>10</v>
      </c>
      <c r="B19" s="59" t="s">
        <v>96</v>
      </c>
      <c r="C19" s="60" t="s">
        <v>102</v>
      </c>
    </row>
    <row r="20" spans="1:3" ht="15">
      <c r="A20" s="59">
        <v>11</v>
      </c>
      <c r="B20" s="59" t="s">
        <v>97</v>
      </c>
      <c r="C20" s="60" t="s">
        <v>103</v>
      </c>
    </row>
    <row r="21" spans="1:3" ht="15">
      <c r="A21" s="59">
        <v>12</v>
      </c>
      <c r="B21" s="59" t="s">
        <v>98</v>
      </c>
      <c r="C21" s="60" t="s">
        <v>104</v>
      </c>
    </row>
    <row r="22" spans="1:3" ht="15">
      <c r="A22" s="59">
        <v>13</v>
      </c>
      <c r="B22" s="59" t="s">
        <v>99</v>
      </c>
      <c r="C22" s="60" t="s">
        <v>167</v>
      </c>
    </row>
    <row r="23" spans="1:3" ht="15">
      <c r="A23" s="59">
        <v>14</v>
      </c>
      <c r="B23" s="59" t="s">
        <v>169</v>
      </c>
      <c r="C23" s="60" t="s">
        <v>170</v>
      </c>
    </row>
    <row r="24" spans="1:3" ht="15">
      <c r="A24" s="59">
        <v>15</v>
      </c>
      <c r="B24" s="59" t="s">
        <v>100</v>
      </c>
      <c r="C24" s="60" t="s">
        <v>168</v>
      </c>
    </row>
    <row r="25" spans="1:3" ht="15">
      <c r="A25" s="59">
        <v>16</v>
      </c>
      <c r="B25" s="59" t="s">
        <v>176</v>
      </c>
      <c r="C25" s="60" t="s">
        <v>177</v>
      </c>
    </row>
    <row r="26" spans="1:3" ht="15">
      <c r="A26" s="59"/>
      <c r="B26" s="59"/>
      <c r="C26" s="60"/>
    </row>
    <row r="27" spans="1:3" ht="15">
      <c r="A27" s="59"/>
      <c r="B27" s="69" t="s">
        <v>185</v>
      </c>
      <c r="C27" s="60" t="s">
        <v>187</v>
      </c>
    </row>
    <row r="28" spans="1:2" ht="15">
      <c r="A28" s="59">
        <v>17</v>
      </c>
      <c r="B28" s="59" t="s">
        <v>186</v>
      </c>
    </row>
    <row r="29" spans="1:2" ht="15">
      <c r="A29" s="59">
        <v>18</v>
      </c>
      <c r="B29" s="68" t="s">
        <v>77</v>
      </c>
    </row>
    <row r="31" ht="18">
      <c r="A31" s="1" t="s">
        <v>90</v>
      </c>
    </row>
    <row r="32" spans="1:2" ht="15">
      <c r="A32" s="57" t="s">
        <v>25</v>
      </c>
      <c r="B32" s="58" t="s">
        <v>180</v>
      </c>
    </row>
    <row r="33" ht="15">
      <c r="B33" s="58" t="s">
        <v>181</v>
      </c>
    </row>
    <row r="35" spans="1:2" ht="15">
      <c r="A35" s="57" t="s">
        <v>91</v>
      </c>
      <c r="B35" s="58" t="s">
        <v>198</v>
      </c>
    </row>
    <row r="36" spans="1:4" ht="15">
      <c r="A36" s="60"/>
      <c r="B36" s="59"/>
      <c r="C36" s="59"/>
      <c r="D36" s="59"/>
    </row>
    <row r="37" spans="1:2" ht="15">
      <c r="A37" s="67" t="s">
        <v>92</v>
      </c>
      <c r="B37" s="58" t="s">
        <v>1</v>
      </c>
    </row>
    <row r="38" spans="1:2" ht="15">
      <c r="A38" s="60"/>
      <c r="B38" s="58" t="s">
        <v>2</v>
      </c>
    </row>
    <row r="39" ht="15">
      <c r="A39" s="60"/>
    </row>
    <row r="40" spans="1:6" ht="15">
      <c r="A40" s="60">
        <v>1</v>
      </c>
      <c r="B40" s="59" t="s">
        <v>41</v>
      </c>
      <c r="C40" s="59" t="s">
        <v>42</v>
      </c>
      <c r="E40" s="60">
        <v>5</v>
      </c>
      <c r="F40" s="58" t="s">
        <v>6</v>
      </c>
    </row>
    <row r="41" spans="1:6" ht="15">
      <c r="A41" s="60">
        <v>2</v>
      </c>
      <c r="B41" s="59" t="s">
        <v>43</v>
      </c>
      <c r="C41" s="59" t="s">
        <v>44</v>
      </c>
      <c r="E41" s="60">
        <v>6</v>
      </c>
      <c r="F41" s="58" t="s">
        <v>7</v>
      </c>
    </row>
    <row r="42" spans="1:6" ht="15">
      <c r="A42" s="60">
        <v>3</v>
      </c>
      <c r="B42" s="59" t="s">
        <v>45</v>
      </c>
      <c r="C42" s="59" t="s">
        <v>46</v>
      </c>
      <c r="E42" s="60">
        <v>7</v>
      </c>
      <c r="F42" s="58" t="s">
        <v>8</v>
      </c>
    </row>
    <row r="43" spans="1:6" ht="15">
      <c r="A43" s="60">
        <v>4</v>
      </c>
      <c r="B43" s="59" t="s">
        <v>47</v>
      </c>
      <c r="C43" s="59" t="s">
        <v>48</v>
      </c>
      <c r="E43" s="60">
        <v>8</v>
      </c>
      <c r="F43" s="58" t="s">
        <v>9</v>
      </c>
    </row>
    <row r="45" spans="1:2" ht="15">
      <c r="A45" s="70" t="s">
        <v>93</v>
      </c>
      <c r="B45" s="58" t="s">
        <v>206</v>
      </c>
    </row>
    <row r="52" spans="1:2" ht="15">
      <c r="A52" s="57" t="s">
        <v>35</v>
      </c>
      <c r="B52" s="58" t="s">
        <v>94</v>
      </c>
    </row>
    <row r="54" spans="1:2" ht="15">
      <c r="A54" s="59"/>
      <c r="B54" s="69" t="s">
        <v>95</v>
      </c>
    </row>
    <row r="55" spans="1:2" ht="15">
      <c r="A55" s="60">
        <v>1</v>
      </c>
      <c r="B55" s="67" t="s">
        <v>37</v>
      </c>
    </row>
    <row r="56" spans="1:2" ht="15">
      <c r="A56" s="60">
        <v>2</v>
      </c>
      <c r="B56" s="67" t="s">
        <v>38</v>
      </c>
    </row>
    <row r="57" spans="1:2" ht="15">
      <c r="A57" s="60">
        <v>3</v>
      </c>
      <c r="B57" s="67" t="s">
        <v>39</v>
      </c>
    </row>
    <row r="58" spans="1:2" ht="15">
      <c r="A58" s="60">
        <v>4</v>
      </c>
      <c r="B58" s="67" t="s">
        <v>40</v>
      </c>
    </row>
    <row r="59" spans="1:2" ht="15">
      <c r="A59" s="60">
        <v>5</v>
      </c>
      <c r="B59" s="67" t="s">
        <v>182</v>
      </c>
    </row>
    <row r="60" ht="15">
      <c r="B60" s="57"/>
    </row>
    <row r="61" spans="2:4" ht="15">
      <c r="B61" s="69" t="s">
        <v>84</v>
      </c>
      <c r="D61" s="60"/>
    </row>
    <row r="62" spans="1:4" ht="15">
      <c r="A62" s="60">
        <v>6</v>
      </c>
      <c r="B62" s="67" t="s">
        <v>85</v>
      </c>
      <c r="C62" s="58" t="s">
        <v>199</v>
      </c>
      <c r="D62" s="60"/>
    </row>
    <row r="63" spans="1:4" ht="15">
      <c r="A63" s="60">
        <v>7</v>
      </c>
      <c r="B63" s="57" t="s">
        <v>67</v>
      </c>
      <c r="C63" s="58" t="s">
        <v>199</v>
      </c>
      <c r="D63" s="60"/>
    </row>
    <row r="64" spans="1:4" ht="15">
      <c r="A64" s="60">
        <v>8</v>
      </c>
      <c r="B64" s="57" t="s">
        <v>68</v>
      </c>
      <c r="C64" s="58" t="s">
        <v>199</v>
      </c>
      <c r="D64" s="60"/>
    </row>
    <row r="65" spans="1:4" ht="15">
      <c r="A65" s="60">
        <v>9</v>
      </c>
      <c r="B65" s="57" t="s">
        <v>69</v>
      </c>
      <c r="C65" s="58" t="s">
        <v>199</v>
      </c>
      <c r="D65" s="60"/>
    </row>
    <row r="66" spans="1:4" ht="15">
      <c r="A66" s="60">
        <v>10</v>
      </c>
      <c r="B66" s="57" t="s">
        <v>70</v>
      </c>
      <c r="C66" s="58" t="s">
        <v>199</v>
      </c>
      <c r="D66" s="60"/>
    </row>
    <row r="67" spans="1:4" ht="15">
      <c r="A67" s="60">
        <v>11</v>
      </c>
      <c r="B67" s="57" t="s">
        <v>86</v>
      </c>
      <c r="C67" s="58" t="s">
        <v>200</v>
      </c>
      <c r="D67" s="60"/>
    </row>
    <row r="68" spans="2:4" ht="15">
      <c r="B68" s="57"/>
      <c r="D68" s="60"/>
    </row>
    <row r="69" spans="2:4" ht="15">
      <c r="B69" s="69" t="s">
        <v>87</v>
      </c>
      <c r="D69" s="60"/>
    </row>
    <row r="70" spans="1:4" ht="15">
      <c r="A70" s="60">
        <v>12</v>
      </c>
      <c r="B70" s="57" t="s">
        <v>71</v>
      </c>
      <c r="D70" s="60"/>
    </row>
    <row r="71" spans="1:4" ht="15">
      <c r="A71" s="60">
        <v>13</v>
      </c>
      <c r="B71" s="57" t="s">
        <v>72</v>
      </c>
      <c r="D71" s="60"/>
    </row>
    <row r="72" spans="1:4" ht="15">
      <c r="A72" s="60">
        <v>14</v>
      </c>
      <c r="B72" s="57" t="s">
        <v>73</v>
      </c>
      <c r="D72" s="60"/>
    </row>
    <row r="73" spans="1:4" ht="15">
      <c r="A73" s="60">
        <v>15</v>
      </c>
      <c r="B73" s="57" t="s">
        <v>74</v>
      </c>
      <c r="D73" s="60"/>
    </row>
    <row r="74" spans="1:4" ht="15">
      <c r="A74" s="60">
        <v>16</v>
      </c>
      <c r="B74" s="57" t="s">
        <v>75</v>
      </c>
      <c r="D74" s="60"/>
    </row>
    <row r="75" ht="15">
      <c r="D75" s="60"/>
    </row>
    <row r="76" spans="1:2" ht="15">
      <c r="A76" s="59"/>
      <c r="B76" s="59"/>
    </row>
    <row r="77" spans="1:6" ht="18">
      <c r="A77" s="73" t="s">
        <v>203</v>
      </c>
      <c r="C77" s="58" t="s">
        <v>201</v>
      </c>
      <c r="D77" s="62"/>
      <c r="E77" s="63"/>
      <c r="F77" s="63"/>
    </row>
    <row r="78" spans="1:9" ht="15">
      <c r="A78" s="61"/>
      <c r="D78" s="63"/>
      <c r="E78" s="63"/>
      <c r="F78" s="63"/>
      <c r="G78" s="63"/>
      <c r="H78" s="63"/>
      <c r="I78" s="63"/>
    </row>
    <row r="79" spans="1:9" ht="15">
      <c r="A79" s="64" t="s">
        <v>30</v>
      </c>
      <c r="B79" s="58" t="s">
        <v>10</v>
      </c>
      <c r="D79" s="63"/>
      <c r="E79" s="63"/>
      <c r="F79" s="63"/>
      <c r="G79" s="63"/>
      <c r="H79" s="63"/>
      <c r="I79" s="63"/>
    </row>
    <row r="80" spans="1:9" ht="15">
      <c r="A80" s="64"/>
      <c r="D80" s="63"/>
      <c r="E80" s="63"/>
      <c r="F80" s="63"/>
      <c r="G80" s="63"/>
      <c r="H80" s="63"/>
      <c r="I80" s="63"/>
    </row>
    <row r="81" spans="1:9" ht="15">
      <c r="A81" s="64" t="s">
        <v>31</v>
      </c>
      <c r="B81" s="58" t="s">
        <v>11</v>
      </c>
      <c r="D81" s="63"/>
      <c r="E81" s="63"/>
      <c r="F81" s="63"/>
      <c r="G81" s="63"/>
      <c r="H81" s="63"/>
      <c r="I81" s="63"/>
    </row>
    <row r="82" spans="1:9" ht="15">
      <c r="A82" s="64"/>
      <c r="D82" s="63"/>
      <c r="E82" s="63"/>
      <c r="F82" s="63"/>
      <c r="G82" s="63"/>
      <c r="H82" s="63"/>
      <c r="I82" s="63"/>
    </row>
    <row r="83" spans="1:9" ht="15">
      <c r="A83" s="64" t="s">
        <v>178</v>
      </c>
      <c r="B83" s="58" t="s">
        <v>202</v>
      </c>
      <c r="D83" s="63"/>
      <c r="E83" s="63"/>
      <c r="F83" s="63"/>
      <c r="G83" s="63"/>
      <c r="H83" s="63"/>
      <c r="I83" s="63"/>
    </row>
    <row r="84" spans="1:9" ht="15">
      <c r="A84" s="64"/>
      <c r="D84" s="63"/>
      <c r="E84" s="63"/>
      <c r="F84" s="63"/>
      <c r="G84" s="63"/>
      <c r="H84" s="63"/>
      <c r="I84" s="63"/>
    </row>
    <row r="85" spans="1:9" ht="15">
      <c r="A85" s="64" t="s">
        <v>32</v>
      </c>
      <c r="B85" s="58" t="s">
        <v>204</v>
      </c>
      <c r="D85" s="63"/>
      <c r="E85" s="63"/>
      <c r="F85" s="63"/>
      <c r="G85" s="63"/>
      <c r="H85" s="63"/>
      <c r="I85" s="63"/>
    </row>
    <row r="86" spans="1:9" ht="15">
      <c r="A86" s="65"/>
      <c r="B86" s="58" t="s">
        <v>5</v>
      </c>
      <c r="D86" s="63"/>
      <c r="E86" s="63"/>
      <c r="F86" s="63"/>
      <c r="G86" s="63"/>
      <c r="H86" s="63"/>
      <c r="I86" s="63"/>
    </row>
    <row r="87" spans="1:9" ht="15">
      <c r="A87" s="66"/>
      <c r="D87" s="63"/>
      <c r="E87" s="63"/>
      <c r="F87" s="63"/>
      <c r="G87" s="63"/>
      <c r="H87" s="63"/>
      <c r="I87" s="63"/>
    </row>
    <row r="88" spans="1:9" ht="15">
      <c r="A88" s="60">
        <v>1</v>
      </c>
      <c r="B88" s="57" t="s">
        <v>55</v>
      </c>
      <c r="C88" s="58" t="s">
        <v>15</v>
      </c>
      <c r="D88" s="63"/>
      <c r="E88" s="63"/>
      <c r="F88" s="63"/>
      <c r="G88" s="63"/>
      <c r="H88" s="63"/>
      <c r="I88" s="63"/>
    </row>
    <row r="89" spans="1:3" ht="15">
      <c r="A89" s="60">
        <v>2</v>
      </c>
      <c r="B89" s="67" t="s">
        <v>13</v>
      </c>
      <c r="C89" s="58" t="s">
        <v>14</v>
      </c>
    </row>
    <row r="90" spans="1:9" ht="15">
      <c r="A90" s="60">
        <v>3</v>
      </c>
      <c r="B90" s="67" t="s">
        <v>56</v>
      </c>
      <c r="C90" s="58" t="s">
        <v>189</v>
      </c>
      <c r="D90" s="63"/>
      <c r="E90" s="63"/>
      <c r="F90" s="63"/>
      <c r="G90" s="63"/>
      <c r="H90" s="63"/>
      <c r="I90" s="63"/>
    </row>
    <row r="91" spans="1:3" ht="15">
      <c r="A91" s="60">
        <v>4</v>
      </c>
      <c r="B91" s="67" t="s">
        <v>58</v>
      </c>
      <c r="C91" s="58" t="s">
        <v>16</v>
      </c>
    </row>
    <row r="92" spans="1:9" ht="15">
      <c r="A92" s="60">
        <v>5</v>
      </c>
      <c r="B92" s="57" t="s">
        <v>57</v>
      </c>
      <c r="C92" s="58" t="s">
        <v>190</v>
      </c>
      <c r="D92" s="63"/>
      <c r="E92" s="63"/>
      <c r="F92" s="63"/>
      <c r="G92" s="63"/>
      <c r="H92" s="63"/>
      <c r="I92" s="63"/>
    </row>
    <row r="93" spans="1:2" ht="15">
      <c r="A93" s="60"/>
      <c r="B93" s="68"/>
    </row>
    <row r="94" spans="1:2" ht="15">
      <c r="A94" s="64" t="s">
        <v>34</v>
      </c>
      <c r="B94" s="58" t="s">
        <v>12</v>
      </c>
    </row>
    <row r="95" ht="15">
      <c r="A95" s="60"/>
    </row>
    <row r="96" spans="1:3" ht="12.75" customHeight="1">
      <c r="A96" s="60">
        <v>1</v>
      </c>
      <c r="B96" s="67" t="s">
        <v>49</v>
      </c>
      <c r="C96" s="60" t="s">
        <v>54</v>
      </c>
    </row>
    <row r="97" spans="1:3" ht="12.75" customHeight="1">
      <c r="A97" s="60">
        <v>2</v>
      </c>
      <c r="B97" s="67" t="s">
        <v>50</v>
      </c>
      <c r="C97" s="60" t="s">
        <v>52</v>
      </c>
    </row>
    <row r="98" spans="1:3" ht="12.75" customHeight="1">
      <c r="A98" s="60">
        <v>3</v>
      </c>
      <c r="B98" s="67" t="s">
        <v>51</v>
      </c>
      <c r="C98" s="60" t="s">
        <v>53</v>
      </c>
    </row>
    <row r="99" ht="15">
      <c r="A99" s="60"/>
    </row>
  </sheetData>
  <printOptions/>
  <pageMargins left="0.5" right="0.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50390625" style="0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50"/>
  <sheetViews>
    <sheetView workbookViewId="0" topLeftCell="A1">
      <selection activeCell="AT1" sqref="AT1:BG16384"/>
    </sheetView>
  </sheetViews>
  <sheetFormatPr defaultColWidth="9.00390625" defaultRowHeight="12"/>
  <cols>
    <col min="1" max="1" width="8.375" style="0" customWidth="1"/>
    <col min="2" max="3" width="4.00390625" style="2" customWidth="1"/>
    <col min="4" max="4" width="9.00390625" style="74" customWidth="1"/>
    <col min="5" max="6" width="4.50390625" style="87" customWidth="1"/>
    <col min="7" max="7" width="5.625" style="118" bestFit="1" customWidth="1"/>
    <col min="8" max="8" width="5.50390625" style="74" customWidth="1"/>
    <col min="9" max="9" width="5.50390625" style="2" customWidth="1"/>
    <col min="10" max="10" width="4.625" style="123" customWidth="1"/>
    <col min="11" max="12" width="4.625" style="2" customWidth="1"/>
    <col min="13" max="13" width="5.625" style="2" bestFit="1" customWidth="1"/>
    <col min="14" max="15" width="4.625" style="2" customWidth="1"/>
    <col min="16" max="16" width="6.50390625" style="2" bestFit="1" customWidth="1"/>
    <col min="17" max="17" width="4.625" style="2" customWidth="1"/>
    <col min="18" max="20" width="3.00390625" style="2" customWidth="1"/>
    <col min="21" max="21" width="3.00390625" style="82" customWidth="1"/>
    <col min="22" max="23" width="3.00390625" style="2" customWidth="1"/>
    <col min="24" max="24" width="4.00390625" style="2" customWidth="1"/>
    <col min="25" max="25" width="4.375" style="2" customWidth="1"/>
    <col min="26" max="26" width="4.00390625" style="82" customWidth="1"/>
    <col min="27" max="29" width="3.00390625" style="2" customWidth="1"/>
    <col min="30" max="30" width="3.875" style="2" customWidth="1"/>
    <col min="31" max="31" width="3.00390625" style="82" customWidth="1"/>
    <col min="32" max="35" width="3.00390625" style="2" customWidth="1"/>
    <col min="36" max="36" width="3.00390625" style="82" customWidth="1"/>
    <col min="37" max="41" width="3.00390625" style="2" customWidth="1"/>
    <col min="42" max="42" width="3.00390625" style="82" customWidth="1"/>
    <col min="43" max="43" width="3.875" style="2" customWidth="1"/>
    <col min="44" max="44" width="34.00390625" style="95" customWidth="1"/>
    <col min="45" max="45" width="6.25390625" style="75" customWidth="1"/>
    <col min="46" max="46" width="11.50390625" style="0" customWidth="1"/>
    <col min="47" max="47" width="29.875" style="0" customWidth="1"/>
    <col min="48" max="48" width="7.875" style="0" customWidth="1"/>
    <col min="49" max="16384" width="11.50390625" style="0" customWidth="1"/>
  </cols>
  <sheetData>
    <row r="1" ht="18">
      <c r="A1" s="1" t="s">
        <v>4</v>
      </c>
    </row>
    <row r="3" spans="1:41" ht="11.25">
      <c r="A3" t="s">
        <v>205</v>
      </c>
      <c r="X3" s="72"/>
      <c r="AO3" s="72"/>
    </row>
    <row r="4" spans="1:45" s="14" customFormat="1" ht="12">
      <c r="A4" s="43" t="s">
        <v>83</v>
      </c>
      <c r="B4" s="25"/>
      <c r="C4" s="25"/>
      <c r="D4" s="45" t="s">
        <v>18</v>
      </c>
      <c r="E4" s="88"/>
      <c r="F4" s="88"/>
      <c r="G4" s="119"/>
      <c r="H4" s="45"/>
      <c r="I4" s="44" t="s">
        <v>18</v>
      </c>
      <c r="J4" s="123"/>
      <c r="K4" s="46"/>
      <c r="L4" s="46"/>
      <c r="M4" s="46"/>
      <c r="N4" s="46"/>
      <c r="O4" s="46"/>
      <c r="P4" s="46"/>
      <c r="Q4" s="46"/>
      <c r="R4" s="47"/>
      <c r="S4" s="48" t="s">
        <v>28</v>
      </c>
      <c r="T4" s="48"/>
      <c r="U4" s="83"/>
      <c r="V4" s="49"/>
      <c r="W4" s="47"/>
      <c r="Y4" s="48" t="s">
        <v>210</v>
      </c>
      <c r="Z4" s="83"/>
      <c r="AA4" s="49"/>
      <c r="AB4" s="47"/>
      <c r="AC4" s="48"/>
      <c r="AD4" s="48" t="s">
        <v>211</v>
      </c>
      <c r="AE4" s="83"/>
      <c r="AF4" s="49"/>
      <c r="AG4" s="47"/>
      <c r="AH4" s="48"/>
      <c r="AI4" s="48" t="s">
        <v>29</v>
      </c>
      <c r="AJ4" s="83"/>
      <c r="AK4" s="48"/>
      <c r="AL4" s="49"/>
      <c r="AM4" s="48"/>
      <c r="AN4" s="48" t="s">
        <v>0</v>
      </c>
      <c r="AP4" s="94"/>
      <c r="AQ4" s="26"/>
      <c r="AR4" s="96"/>
      <c r="AS4" s="76"/>
    </row>
    <row r="5" spans="1:45" s="14" customFormat="1" ht="67.5">
      <c r="A5" s="50" t="s">
        <v>19</v>
      </c>
      <c r="B5" s="51" t="s">
        <v>20</v>
      </c>
      <c r="C5" s="51" t="s">
        <v>191</v>
      </c>
      <c r="D5" s="52" t="s">
        <v>192</v>
      </c>
      <c r="E5" s="89" t="s">
        <v>106</v>
      </c>
      <c r="F5" s="89" t="s">
        <v>107</v>
      </c>
      <c r="G5" s="120" t="s">
        <v>78</v>
      </c>
      <c r="H5" s="52" t="s">
        <v>23</v>
      </c>
      <c r="I5" s="51" t="s">
        <v>24</v>
      </c>
      <c r="J5" s="124" t="s">
        <v>36</v>
      </c>
      <c r="K5" s="51" t="s">
        <v>79</v>
      </c>
      <c r="L5" s="51" t="s">
        <v>81</v>
      </c>
      <c r="M5" s="51" t="s">
        <v>80</v>
      </c>
      <c r="N5" s="51" t="s">
        <v>82</v>
      </c>
      <c r="O5" s="51" t="s">
        <v>172</v>
      </c>
      <c r="P5" s="51"/>
      <c r="Q5" s="51"/>
      <c r="R5" s="53" t="s">
        <v>25</v>
      </c>
      <c r="S5" s="71" t="s">
        <v>208</v>
      </c>
      <c r="T5" s="54" t="s">
        <v>207</v>
      </c>
      <c r="U5" s="84" t="s">
        <v>209</v>
      </c>
      <c r="V5" s="55" t="s">
        <v>27</v>
      </c>
      <c r="W5" s="53" t="s">
        <v>25</v>
      </c>
      <c r="X5" s="71" t="s">
        <v>208</v>
      </c>
      <c r="Y5" s="54" t="s">
        <v>207</v>
      </c>
      <c r="Z5" s="84" t="s">
        <v>209</v>
      </c>
      <c r="AA5" s="55" t="s">
        <v>27</v>
      </c>
      <c r="AB5" s="53" t="s">
        <v>25</v>
      </c>
      <c r="AC5" s="71" t="s">
        <v>208</v>
      </c>
      <c r="AD5" s="54" t="s">
        <v>207</v>
      </c>
      <c r="AE5" s="84" t="s">
        <v>209</v>
      </c>
      <c r="AF5" s="55" t="s">
        <v>27</v>
      </c>
      <c r="AG5" s="53" t="s">
        <v>25</v>
      </c>
      <c r="AH5" s="71" t="s">
        <v>208</v>
      </c>
      <c r="AI5" s="54" t="s">
        <v>207</v>
      </c>
      <c r="AJ5" s="84" t="s">
        <v>209</v>
      </c>
      <c r="AK5" s="55" t="s">
        <v>27</v>
      </c>
      <c r="AL5" s="55" t="s">
        <v>184</v>
      </c>
      <c r="AM5" s="53" t="s">
        <v>25</v>
      </c>
      <c r="AN5" s="71" t="s">
        <v>208</v>
      </c>
      <c r="AO5" s="54" t="s">
        <v>207</v>
      </c>
      <c r="AP5" s="84" t="s">
        <v>209</v>
      </c>
      <c r="AQ5" s="56" t="s">
        <v>35</v>
      </c>
      <c r="AR5" s="97" t="s">
        <v>188</v>
      </c>
      <c r="AS5" s="77" t="s">
        <v>105</v>
      </c>
    </row>
    <row r="6" spans="1:44" ht="45">
      <c r="A6" t="s">
        <v>108</v>
      </c>
      <c r="B6" s="2" t="s">
        <v>109</v>
      </c>
      <c r="C6" s="2">
        <v>1</v>
      </c>
      <c r="D6" s="74" t="s">
        <v>110</v>
      </c>
      <c r="E6" s="87">
        <v>0</v>
      </c>
      <c r="F6" s="87">
        <v>7.5</v>
      </c>
      <c r="G6" s="118">
        <f>F6-E6</f>
        <v>7.5</v>
      </c>
      <c r="H6" s="74" t="s">
        <v>119</v>
      </c>
      <c r="I6" s="2">
        <v>0</v>
      </c>
      <c r="J6" s="125">
        <v>1</v>
      </c>
      <c r="K6" s="129">
        <f>G6</f>
        <v>7.5</v>
      </c>
      <c r="L6" s="117"/>
      <c r="M6" s="117"/>
      <c r="N6" s="117"/>
      <c r="O6" s="117"/>
      <c r="P6" s="117"/>
      <c r="Q6" s="117"/>
      <c r="R6" s="2">
        <v>90</v>
      </c>
      <c r="W6" s="109">
        <v>10</v>
      </c>
      <c r="X6" s="2">
        <v>0.1</v>
      </c>
      <c r="Y6" s="2">
        <v>0.1</v>
      </c>
      <c r="Z6" s="82">
        <v>0.2</v>
      </c>
      <c r="AA6" s="2">
        <v>7</v>
      </c>
      <c r="AB6" s="109"/>
      <c r="AG6" s="109" t="s">
        <v>138</v>
      </c>
      <c r="AL6" s="40"/>
      <c r="AQ6" s="40"/>
      <c r="AR6" s="98" t="s">
        <v>161</v>
      </c>
    </row>
    <row r="7" spans="4:44" ht="21.75" customHeight="1">
      <c r="D7" s="74" t="s">
        <v>111</v>
      </c>
      <c r="E7" s="87">
        <v>7.5</v>
      </c>
      <c r="F7" s="87">
        <v>11</v>
      </c>
      <c r="G7" s="118">
        <f aca="true" t="shared" si="0" ref="G7:G23">F7-E7</f>
        <v>3.5</v>
      </c>
      <c r="H7" s="74" t="s">
        <v>120</v>
      </c>
      <c r="I7" s="2">
        <f>I$6+E7/100</f>
        <v>0.075</v>
      </c>
      <c r="J7" s="126">
        <v>1</v>
      </c>
      <c r="K7" s="117">
        <f>G7</f>
        <v>3.5</v>
      </c>
      <c r="L7" s="117"/>
      <c r="M7" s="117"/>
      <c r="N7" s="117"/>
      <c r="O7" s="117"/>
      <c r="P7" s="117"/>
      <c r="Q7" s="117"/>
      <c r="R7" s="2">
        <v>98</v>
      </c>
      <c r="W7" s="110">
        <v>1</v>
      </c>
      <c r="X7" s="2">
        <v>0.1</v>
      </c>
      <c r="Y7" s="2">
        <v>0.1</v>
      </c>
      <c r="Z7" s="82">
        <v>0.2</v>
      </c>
      <c r="AA7" s="2">
        <v>7</v>
      </c>
      <c r="AB7" s="110"/>
      <c r="AG7" s="110" t="s">
        <v>138</v>
      </c>
      <c r="AL7" s="41"/>
      <c r="AQ7" s="41"/>
      <c r="AR7" s="95" t="s">
        <v>129</v>
      </c>
    </row>
    <row r="8" spans="4:44" ht="21.75" customHeight="1">
      <c r="D8" s="74" t="s">
        <v>112</v>
      </c>
      <c r="E8" s="87">
        <v>11</v>
      </c>
      <c r="F8" s="87">
        <v>22</v>
      </c>
      <c r="G8" s="118">
        <f t="shared" si="0"/>
        <v>11</v>
      </c>
      <c r="H8" s="74" t="s">
        <v>121</v>
      </c>
      <c r="I8" s="2">
        <f aca="true" t="shared" si="1" ref="I8:I14">I$6+E8/100</f>
        <v>0.11</v>
      </c>
      <c r="J8" s="126">
        <v>1</v>
      </c>
      <c r="K8" s="117">
        <f>G8</f>
        <v>11</v>
      </c>
      <c r="L8" s="117"/>
      <c r="M8" s="117"/>
      <c r="N8" s="117"/>
      <c r="O8" s="117"/>
      <c r="P8" s="117"/>
      <c r="Q8" s="117"/>
      <c r="R8" s="2">
        <v>92</v>
      </c>
      <c r="W8" s="110">
        <v>7</v>
      </c>
      <c r="X8" s="2">
        <v>0.1</v>
      </c>
      <c r="Y8" s="2">
        <v>0.3</v>
      </c>
      <c r="Z8" s="82">
        <v>0.7</v>
      </c>
      <c r="AA8" s="2">
        <v>7</v>
      </c>
      <c r="AB8" s="110"/>
      <c r="AG8" s="110" t="s">
        <v>138</v>
      </c>
      <c r="AL8" s="41"/>
      <c r="AQ8" s="41"/>
      <c r="AR8" s="95" t="s">
        <v>130</v>
      </c>
    </row>
    <row r="9" spans="4:44" ht="21.75" customHeight="1">
      <c r="D9" s="74" t="s">
        <v>113</v>
      </c>
      <c r="E9" s="87">
        <v>22</v>
      </c>
      <c r="F9" s="87">
        <v>43</v>
      </c>
      <c r="G9" s="118">
        <f t="shared" si="0"/>
        <v>21</v>
      </c>
      <c r="H9" s="74" t="s">
        <v>122</v>
      </c>
      <c r="I9" s="2">
        <f t="shared" si="1"/>
        <v>0.22</v>
      </c>
      <c r="J9" s="126">
        <v>2</v>
      </c>
      <c r="K9" s="117"/>
      <c r="L9" s="117"/>
      <c r="M9" s="129">
        <f>G9</f>
        <v>21</v>
      </c>
      <c r="N9" s="117"/>
      <c r="O9" s="117"/>
      <c r="P9" s="117"/>
      <c r="Q9" s="117"/>
      <c r="R9" s="2">
        <v>79</v>
      </c>
      <c r="W9" s="110">
        <v>20</v>
      </c>
      <c r="X9" s="2">
        <v>0.2</v>
      </c>
      <c r="Y9" s="2">
        <v>0.4</v>
      </c>
      <c r="Z9" s="82">
        <v>0.6</v>
      </c>
      <c r="AA9" s="2">
        <v>7</v>
      </c>
      <c r="AB9" s="110"/>
      <c r="AG9" s="110">
        <v>1</v>
      </c>
      <c r="AL9" s="41"/>
      <c r="AQ9" s="41"/>
      <c r="AR9" s="95" t="s">
        <v>134</v>
      </c>
    </row>
    <row r="10" spans="4:44" ht="21.75" customHeight="1">
      <c r="D10" s="74" t="s">
        <v>114</v>
      </c>
      <c r="E10" s="87">
        <v>43</v>
      </c>
      <c r="F10" s="87">
        <v>45</v>
      </c>
      <c r="G10" s="118">
        <f t="shared" si="0"/>
        <v>2</v>
      </c>
      <c r="H10" s="74" t="s">
        <v>127</v>
      </c>
      <c r="I10" s="2">
        <f t="shared" si="1"/>
        <v>0.43</v>
      </c>
      <c r="J10" s="126">
        <v>6</v>
      </c>
      <c r="K10" s="117"/>
      <c r="L10" s="117"/>
      <c r="M10" s="117"/>
      <c r="N10" s="117"/>
      <c r="O10" s="129">
        <f>G10</f>
        <v>2</v>
      </c>
      <c r="P10" s="117"/>
      <c r="Q10" s="117"/>
      <c r="R10" s="2">
        <v>20</v>
      </c>
      <c r="W10" s="110">
        <v>80</v>
      </c>
      <c r="X10" s="2">
        <v>0.2</v>
      </c>
      <c r="Y10" s="2">
        <v>0.5</v>
      </c>
      <c r="Z10" s="82">
        <v>1.2</v>
      </c>
      <c r="AA10" s="2">
        <v>7</v>
      </c>
      <c r="AB10" s="110"/>
      <c r="AG10" s="110" t="s">
        <v>138</v>
      </c>
      <c r="AL10" s="41"/>
      <c r="AQ10" s="41">
        <v>3</v>
      </c>
      <c r="AR10" s="95" t="s">
        <v>131</v>
      </c>
    </row>
    <row r="11" spans="4:44" ht="22.5">
      <c r="D11" s="74" t="s">
        <v>115</v>
      </c>
      <c r="E11" s="87">
        <v>45</v>
      </c>
      <c r="F11" s="87">
        <v>74</v>
      </c>
      <c r="G11" s="118">
        <f t="shared" si="0"/>
        <v>29</v>
      </c>
      <c r="H11" s="74" t="s">
        <v>123</v>
      </c>
      <c r="I11" s="2">
        <f t="shared" si="1"/>
        <v>0.45</v>
      </c>
      <c r="J11" s="126">
        <v>2</v>
      </c>
      <c r="K11" s="117"/>
      <c r="L11" s="117"/>
      <c r="M11" s="117">
        <f>G11</f>
        <v>29</v>
      </c>
      <c r="N11" s="117"/>
      <c r="O11" s="117"/>
      <c r="P11" s="117"/>
      <c r="Q11" s="117"/>
      <c r="R11" s="2">
        <v>80</v>
      </c>
      <c r="W11" s="110">
        <v>20</v>
      </c>
      <c r="X11" s="2">
        <v>0.1</v>
      </c>
      <c r="Y11" s="2">
        <v>0.3</v>
      </c>
      <c r="Z11" s="82">
        <v>0.6</v>
      </c>
      <c r="AA11" s="2">
        <v>7</v>
      </c>
      <c r="AB11" s="110"/>
      <c r="AG11" s="110" t="s">
        <v>138</v>
      </c>
      <c r="AL11" s="41"/>
      <c r="AQ11" s="41"/>
      <c r="AR11" s="98" t="s">
        <v>132</v>
      </c>
    </row>
    <row r="12" spans="4:44" ht="22.5">
      <c r="D12" s="74" t="s">
        <v>116</v>
      </c>
      <c r="E12" s="87">
        <v>74</v>
      </c>
      <c r="F12" s="87">
        <v>84</v>
      </c>
      <c r="G12" s="118">
        <f t="shared" si="0"/>
        <v>10</v>
      </c>
      <c r="H12" s="74" t="s">
        <v>124</v>
      </c>
      <c r="I12" s="2">
        <f t="shared" si="1"/>
        <v>0.74</v>
      </c>
      <c r="J12" s="126">
        <v>2</v>
      </c>
      <c r="K12" s="117"/>
      <c r="L12" s="117"/>
      <c r="M12" s="117">
        <f>G12</f>
        <v>10</v>
      </c>
      <c r="N12" s="117"/>
      <c r="O12" s="117"/>
      <c r="P12" s="117"/>
      <c r="Q12" s="117"/>
      <c r="R12" s="2">
        <v>70</v>
      </c>
      <c r="W12" s="110">
        <v>30</v>
      </c>
      <c r="X12" s="2">
        <v>0.2</v>
      </c>
      <c r="Y12" s="2">
        <v>0.5</v>
      </c>
      <c r="Z12" s="82">
        <v>0.9</v>
      </c>
      <c r="AA12" s="2">
        <v>7</v>
      </c>
      <c r="AB12" s="110"/>
      <c r="AG12" s="110" t="s">
        <v>138</v>
      </c>
      <c r="AL12" s="41"/>
      <c r="AQ12" s="41">
        <v>3</v>
      </c>
      <c r="AR12" s="98" t="s">
        <v>133</v>
      </c>
    </row>
    <row r="13" spans="4:44" ht="45">
      <c r="D13" s="74" t="s">
        <v>117</v>
      </c>
      <c r="E13" s="87">
        <v>84</v>
      </c>
      <c r="F13" s="87">
        <v>86.5</v>
      </c>
      <c r="G13" s="118">
        <f t="shared" si="0"/>
        <v>2.5</v>
      </c>
      <c r="H13" s="74" t="s">
        <v>125</v>
      </c>
      <c r="I13" s="2">
        <f t="shared" si="1"/>
        <v>0.84</v>
      </c>
      <c r="J13" s="126">
        <v>10</v>
      </c>
      <c r="K13" s="117"/>
      <c r="L13" s="117"/>
      <c r="M13" s="117"/>
      <c r="N13" s="129">
        <f>G13</f>
        <v>2.5</v>
      </c>
      <c r="O13" s="117"/>
      <c r="P13" s="117"/>
      <c r="Q13" s="117"/>
      <c r="W13" s="110"/>
      <c r="AB13" s="110">
        <v>30</v>
      </c>
      <c r="AE13" s="82" t="s">
        <v>128</v>
      </c>
      <c r="AF13" s="2">
        <v>7</v>
      </c>
      <c r="AG13" s="110" t="s">
        <v>138</v>
      </c>
      <c r="AL13" s="41"/>
      <c r="AP13" s="82">
        <v>50</v>
      </c>
      <c r="AQ13" s="41">
        <v>5</v>
      </c>
      <c r="AR13" s="98" t="s">
        <v>164</v>
      </c>
    </row>
    <row r="14" spans="1:45" ht="21.75" customHeight="1">
      <c r="A14" s="103"/>
      <c r="B14" s="72"/>
      <c r="C14" s="72"/>
      <c r="D14" s="104" t="s">
        <v>118</v>
      </c>
      <c r="E14" s="105">
        <v>86.5</v>
      </c>
      <c r="F14" s="105">
        <v>93</v>
      </c>
      <c r="G14" s="121">
        <f t="shared" si="0"/>
        <v>6.5</v>
      </c>
      <c r="H14" s="104" t="s">
        <v>126</v>
      </c>
      <c r="I14" s="116">
        <f t="shared" si="1"/>
        <v>0.865</v>
      </c>
      <c r="J14" s="127">
        <v>2</v>
      </c>
      <c r="K14" s="72"/>
      <c r="L14" s="72"/>
      <c r="M14" s="72">
        <f>G14</f>
        <v>6.5</v>
      </c>
      <c r="N14" s="72"/>
      <c r="O14" s="72"/>
      <c r="P14" s="72"/>
      <c r="Q14" s="72"/>
      <c r="R14" s="72">
        <v>90</v>
      </c>
      <c r="S14" s="72"/>
      <c r="T14" s="72"/>
      <c r="U14" s="106"/>
      <c r="V14" s="72"/>
      <c r="W14" s="111">
        <v>10</v>
      </c>
      <c r="X14" s="72">
        <v>0.1</v>
      </c>
      <c r="Y14" s="72">
        <v>0.1</v>
      </c>
      <c r="Z14" s="106">
        <v>0.2</v>
      </c>
      <c r="AA14" s="72">
        <v>7</v>
      </c>
      <c r="AB14" s="111"/>
      <c r="AC14" s="72"/>
      <c r="AD14" s="72"/>
      <c r="AE14" s="106"/>
      <c r="AF14" s="72"/>
      <c r="AG14" s="111" t="s">
        <v>138</v>
      </c>
      <c r="AH14" s="72"/>
      <c r="AI14" s="72"/>
      <c r="AJ14" s="106"/>
      <c r="AK14" s="72"/>
      <c r="AL14" s="42"/>
      <c r="AM14" s="72"/>
      <c r="AN14" s="72"/>
      <c r="AO14" s="72"/>
      <c r="AP14" s="106"/>
      <c r="AQ14" s="42">
        <v>3</v>
      </c>
      <c r="AR14" s="107"/>
      <c r="AS14" s="108"/>
    </row>
    <row r="15" spans="1:44" ht="22.5">
      <c r="A15" t="s">
        <v>108</v>
      </c>
      <c r="B15" s="2" t="s">
        <v>135</v>
      </c>
      <c r="C15" s="2">
        <v>1</v>
      </c>
      <c r="D15" s="74" t="s">
        <v>136</v>
      </c>
      <c r="E15" s="87">
        <v>0</v>
      </c>
      <c r="F15" s="87">
        <v>47</v>
      </c>
      <c r="G15" s="118">
        <f t="shared" si="0"/>
        <v>47</v>
      </c>
      <c r="H15" s="74" t="s">
        <v>137</v>
      </c>
      <c r="I15" s="2">
        <v>12.5</v>
      </c>
      <c r="J15" s="126">
        <v>2</v>
      </c>
      <c r="K15" s="117"/>
      <c r="L15" s="117"/>
      <c r="M15" s="117">
        <f>G15</f>
        <v>47</v>
      </c>
      <c r="N15" s="117"/>
      <c r="O15" s="117"/>
      <c r="P15" s="117"/>
      <c r="Q15" s="117"/>
      <c r="R15" s="2">
        <v>79</v>
      </c>
      <c r="W15" s="110">
        <v>20</v>
      </c>
      <c r="X15" s="2">
        <v>0.1</v>
      </c>
      <c r="Y15" s="2">
        <v>0.4</v>
      </c>
      <c r="Z15" s="82">
        <v>0.5</v>
      </c>
      <c r="AA15" s="2">
        <v>7</v>
      </c>
      <c r="AB15" s="110"/>
      <c r="AG15" s="110">
        <v>1</v>
      </c>
      <c r="AL15" s="41"/>
      <c r="AQ15" s="112" t="s">
        <v>139</v>
      </c>
      <c r="AR15" s="98" t="s">
        <v>144</v>
      </c>
    </row>
    <row r="16" spans="4:44" ht="21.75" customHeight="1">
      <c r="D16" s="74" t="s">
        <v>140</v>
      </c>
      <c r="E16" s="87">
        <v>47</v>
      </c>
      <c r="F16" s="87">
        <v>55</v>
      </c>
      <c r="G16" s="118">
        <f t="shared" si="0"/>
        <v>8</v>
      </c>
      <c r="H16" s="74" t="s">
        <v>141</v>
      </c>
      <c r="I16" s="2">
        <f>I$15+E16/100</f>
        <v>12.97</v>
      </c>
      <c r="J16" s="126">
        <v>2</v>
      </c>
      <c r="K16" s="117"/>
      <c r="L16" s="117"/>
      <c r="M16" s="117">
        <f>G16</f>
        <v>8</v>
      </c>
      <c r="N16" s="117"/>
      <c r="O16" s="117"/>
      <c r="P16" s="117"/>
      <c r="Q16" s="117"/>
      <c r="R16" s="2">
        <v>89</v>
      </c>
      <c r="W16" s="110">
        <v>10</v>
      </c>
      <c r="X16" s="2">
        <v>0.1</v>
      </c>
      <c r="Y16" s="2">
        <v>0.2</v>
      </c>
      <c r="Z16" s="82">
        <v>0.4</v>
      </c>
      <c r="AA16" s="2">
        <v>7</v>
      </c>
      <c r="AB16" s="110"/>
      <c r="AG16" s="110">
        <v>1</v>
      </c>
      <c r="AL16" s="41">
        <v>0</v>
      </c>
      <c r="AQ16" s="112" t="s">
        <v>139</v>
      </c>
      <c r="AR16" s="98"/>
    </row>
    <row r="17" spans="1:45" ht="33.75">
      <c r="A17" s="103"/>
      <c r="B17" s="72"/>
      <c r="C17" s="72"/>
      <c r="D17" s="104" t="s">
        <v>142</v>
      </c>
      <c r="E17" s="105">
        <v>55</v>
      </c>
      <c r="F17" s="105">
        <v>90</v>
      </c>
      <c r="G17" s="121">
        <f t="shared" si="0"/>
        <v>35</v>
      </c>
      <c r="H17" s="104" t="s">
        <v>143</v>
      </c>
      <c r="I17" s="116">
        <f>I$15+E17/100</f>
        <v>13.05</v>
      </c>
      <c r="J17" s="127">
        <v>2</v>
      </c>
      <c r="K17" s="72"/>
      <c r="L17" s="72"/>
      <c r="M17" s="72">
        <f>G17</f>
        <v>35</v>
      </c>
      <c r="N17" s="72"/>
      <c r="O17" s="72"/>
      <c r="P17" s="72"/>
      <c r="Q17" s="72"/>
      <c r="R17" s="72">
        <v>79</v>
      </c>
      <c r="S17" s="72"/>
      <c r="T17" s="72"/>
      <c r="U17" s="106"/>
      <c r="V17" s="72"/>
      <c r="W17" s="111">
        <v>20</v>
      </c>
      <c r="X17" s="72">
        <v>0.1</v>
      </c>
      <c r="Y17" s="72">
        <v>0.4</v>
      </c>
      <c r="Z17" s="106">
        <v>1</v>
      </c>
      <c r="AA17" s="72">
        <v>7</v>
      </c>
      <c r="AB17" s="111"/>
      <c r="AC17" s="72"/>
      <c r="AD17" s="72"/>
      <c r="AE17" s="106"/>
      <c r="AF17" s="72"/>
      <c r="AG17" s="111">
        <v>1</v>
      </c>
      <c r="AH17" s="72"/>
      <c r="AI17" s="72"/>
      <c r="AJ17" s="106"/>
      <c r="AK17" s="72"/>
      <c r="AL17" s="42">
        <v>0</v>
      </c>
      <c r="AM17" s="72"/>
      <c r="AN17" s="72"/>
      <c r="AO17" s="72"/>
      <c r="AP17" s="106"/>
      <c r="AQ17" s="113" t="s">
        <v>139</v>
      </c>
      <c r="AR17" s="114" t="s">
        <v>162</v>
      </c>
      <c r="AS17" s="108"/>
    </row>
    <row r="18" spans="1:44" ht="21.75" customHeight="1">
      <c r="A18" t="s">
        <v>108</v>
      </c>
      <c r="B18" s="2" t="s">
        <v>3</v>
      </c>
      <c r="C18" s="2">
        <v>1</v>
      </c>
      <c r="D18" s="74" t="s">
        <v>145</v>
      </c>
      <c r="E18" s="87">
        <v>0</v>
      </c>
      <c r="F18" s="87">
        <v>6</v>
      </c>
      <c r="G18" s="118">
        <f t="shared" si="0"/>
        <v>6</v>
      </c>
      <c r="H18" s="74" t="s">
        <v>119</v>
      </c>
      <c r="I18" s="2">
        <v>18.5</v>
      </c>
      <c r="J18" s="126">
        <v>1</v>
      </c>
      <c r="K18" s="117">
        <f>G18</f>
        <v>6</v>
      </c>
      <c r="L18" s="117"/>
      <c r="M18" s="117"/>
      <c r="N18" s="117"/>
      <c r="O18" s="117"/>
      <c r="P18" s="117"/>
      <c r="Q18" s="117"/>
      <c r="R18" s="2">
        <v>89</v>
      </c>
      <c r="W18" s="110">
        <v>10</v>
      </c>
      <c r="X18" s="2">
        <v>0.1</v>
      </c>
      <c r="Y18" s="2">
        <v>0.2</v>
      </c>
      <c r="Z18" s="82">
        <v>0.3</v>
      </c>
      <c r="AA18" s="2">
        <v>7</v>
      </c>
      <c r="AB18" s="110"/>
      <c r="AG18" s="110">
        <v>1</v>
      </c>
      <c r="AL18" s="41">
        <v>0</v>
      </c>
      <c r="AQ18" s="112" t="s">
        <v>151</v>
      </c>
      <c r="AR18" s="95" t="s">
        <v>158</v>
      </c>
    </row>
    <row r="19" spans="4:44" ht="22.5">
      <c r="D19" s="74" t="s">
        <v>146</v>
      </c>
      <c r="E19" s="87">
        <v>6</v>
      </c>
      <c r="F19" s="87">
        <v>15.5</v>
      </c>
      <c r="G19" s="118">
        <f t="shared" si="0"/>
        <v>9.5</v>
      </c>
      <c r="H19" s="74" t="s">
        <v>120</v>
      </c>
      <c r="I19" s="2">
        <f>I$18+E19/100</f>
        <v>18.56</v>
      </c>
      <c r="J19" s="126">
        <v>2</v>
      </c>
      <c r="K19" s="117"/>
      <c r="L19" s="117"/>
      <c r="M19" s="117">
        <f>G19</f>
        <v>9.5</v>
      </c>
      <c r="N19" s="117"/>
      <c r="O19" s="117"/>
      <c r="P19" s="117"/>
      <c r="Q19" s="117"/>
      <c r="R19" s="2">
        <v>79</v>
      </c>
      <c r="W19" s="110">
        <v>20</v>
      </c>
      <c r="X19" s="2">
        <v>0.1</v>
      </c>
      <c r="Y19" s="2">
        <v>0.4</v>
      </c>
      <c r="Z19" s="82">
        <v>1</v>
      </c>
      <c r="AA19" s="2">
        <v>7</v>
      </c>
      <c r="AB19" s="110"/>
      <c r="AG19" s="110">
        <v>1</v>
      </c>
      <c r="AL19" s="41">
        <v>0</v>
      </c>
      <c r="AQ19" s="112" t="s">
        <v>139</v>
      </c>
      <c r="AR19" s="98" t="s">
        <v>159</v>
      </c>
    </row>
    <row r="20" spans="4:44" ht="33.75">
      <c r="D20" s="74" t="s">
        <v>147</v>
      </c>
      <c r="E20" s="87">
        <v>15.5</v>
      </c>
      <c r="F20" s="87">
        <v>21</v>
      </c>
      <c r="G20" s="118">
        <f t="shared" si="0"/>
        <v>5.5</v>
      </c>
      <c r="H20" s="74" t="s">
        <v>151</v>
      </c>
      <c r="I20" s="2">
        <f>I$18+E20/100</f>
        <v>18.655</v>
      </c>
      <c r="J20" s="126">
        <v>1</v>
      </c>
      <c r="K20" s="117">
        <f>G20</f>
        <v>5.5</v>
      </c>
      <c r="L20" s="117"/>
      <c r="M20" s="117"/>
      <c r="N20" s="117"/>
      <c r="O20" s="117"/>
      <c r="P20" s="117"/>
      <c r="Q20" s="117"/>
      <c r="R20" s="2">
        <v>94</v>
      </c>
      <c r="W20" s="110">
        <v>5</v>
      </c>
      <c r="X20" s="2">
        <v>0.1</v>
      </c>
      <c r="Y20" s="2">
        <v>0.3</v>
      </c>
      <c r="Z20" s="82">
        <v>0.5</v>
      </c>
      <c r="AA20" s="2">
        <v>7</v>
      </c>
      <c r="AB20" s="110"/>
      <c r="AG20" s="110">
        <v>1</v>
      </c>
      <c r="AL20" s="41">
        <v>0</v>
      </c>
      <c r="AQ20" s="112" t="s">
        <v>139</v>
      </c>
      <c r="AR20" s="98" t="s">
        <v>163</v>
      </c>
    </row>
    <row r="21" spans="4:44" ht="22.5">
      <c r="D21" s="74" t="s">
        <v>148</v>
      </c>
      <c r="E21" s="87">
        <v>21.5</v>
      </c>
      <c r="F21" s="87">
        <v>29</v>
      </c>
      <c r="G21" s="118">
        <f t="shared" si="0"/>
        <v>7.5</v>
      </c>
      <c r="H21" s="74" t="s">
        <v>152</v>
      </c>
      <c r="I21" s="2">
        <f>I$18+E21/100</f>
        <v>18.715</v>
      </c>
      <c r="J21" s="126">
        <v>1.5</v>
      </c>
      <c r="K21" s="117"/>
      <c r="L21" s="129">
        <f>G21</f>
        <v>7.5</v>
      </c>
      <c r="M21" s="117"/>
      <c r="N21" s="117"/>
      <c r="O21" s="117"/>
      <c r="P21" s="117"/>
      <c r="Q21" s="117"/>
      <c r="R21" s="95" t="s">
        <v>155</v>
      </c>
      <c r="W21" s="115" t="s">
        <v>156</v>
      </c>
      <c r="X21" s="2">
        <v>0.1</v>
      </c>
      <c r="Y21" s="2">
        <v>0.3</v>
      </c>
      <c r="Z21" s="82">
        <v>0.5</v>
      </c>
      <c r="AA21" s="2">
        <v>7</v>
      </c>
      <c r="AB21" s="110"/>
      <c r="AG21" s="110">
        <v>1</v>
      </c>
      <c r="AL21" s="41">
        <v>0</v>
      </c>
      <c r="AQ21" s="112" t="s">
        <v>139</v>
      </c>
      <c r="AR21" s="98" t="s">
        <v>160</v>
      </c>
    </row>
    <row r="22" spans="4:44" ht="33.75">
      <c r="D22" s="74" t="s">
        <v>149</v>
      </c>
      <c r="E22" s="87">
        <v>29</v>
      </c>
      <c r="F22" s="87">
        <v>47.5</v>
      </c>
      <c r="G22" s="118">
        <f t="shared" si="0"/>
        <v>18.5</v>
      </c>
      <c r="H22" s="74" t="s">
        <v>153</v>
      </c>
      <c r="I22" s="2">
        <f>I$18+E22/100</f>
        <v>18.79</v>
      </c>
      <c r="J22" s="126">
        <v>2</v>
      </c>
      <c r="K22" s="117"/>
      <c r="L22" s="117"/>
      <c r="M22" s="117">
        <f>G22</f>
        <v>18.5</v>
      </c>
      <c r="N22" s="117"/>
      <c r="O22" s="117"/>
      <c r="P22" s="117"/>
      <c r="Q22" s="117"/>
      <c r="R22" s="2">
        <v>84</v>
      </c>
      <c r="W22" s="110">
        <v>15</v>
      </c>
      <c r="X22" s="2">
        <v>0.1</v>
      </c>
      <c r="Y22" s="2">
        <v>0.2</v>
      </c>
      <c r="Z22" s="82">
        <v>0.3</v>
      </c>
      <c r="AA22" s="2">
        <v>7</v>
      </c>
      <c r="AB22" s="110"/>
      <c r="AG22" s="110">
        <v>1</v>
      </c>
      <c r="AL22" s="41">
        <v>0</v>
      </c>
      <c r="AQ22" s="112" t="s">
        <v>157</v>
      </c>
      <c r="AR22" s="98" t="s">
        <v>165</v>
      </c>
    </row>
    <row r="23" spans="4:44" ht="22.5">
      <c r="D23" s="74" t="s">
        <v>150</v>
      </c>
      <c r="E23" s="87">
        <v>47.5</v>
      </c>
      <c r="F23" s="87">
        <v>55</v>
      </c>
      <c r="G23" s="118">
        <f t="shared" si="0"/>
        <v>7.5</v>
      </c>
      <c r="H23" s="74" t="s">
        <v>154</v>
      </c>
      <c r="I23" s="2">
        <f>I$18+E23/100</f>
        <v>18.975</v>
      </c>
      <c r="J23" s="126">
        <v>1</v>
      </c>
      <c r="K23" s="117">
        <f>G23</f>
        <v>7.5</v>
      </c>
      <c r="L23" s="117"/>
      <c r="M23" s="117"/>
      <c r="N23" s="117"/>
      <c r="O23" s="117"/>
      <c r="P23" s="117"/>
      <c r="Q23" s="117"/>
      <c r="R23" s="2">
        <v>94</v>
      </c>
      <c r="W23" s="110">
        <v>5</v>
      </c>
      <c r="X23" s="2">
        <v>0.1</v>
      </c>
      <c r="Y23" s="2">
        <v>0.2</v>
      </c>
      <c r="Z23" s="82">
        <v>0.3</v>
      </c>
      <c r="AA23" s="2">
        <v>7</v>
      </c>
      <c r="AB23" s="110"/>
      <c r="AG23" s="110">
        <v>1</v>
      </c>
      <c r="AL23" s="41">
        <v>0</v>
      </c>
      <c r="AQ23" s="112" t="s">
        <v>157</v>
      </c>
      <c r="AR23" s="98" t="s">
        <v>166</v>
      </c>
    </row>
    <row r="24" spans="2:45" s="130" customFormat="1" ht="21.75" customHeight="1">
      <c r="B24" s="131"/>
      <c r="C24" s="131"/>
      <c r="D24" s="132"/>
      <c r="E24" s="133"/>
      <c r="F24" s="133"/>
      <c r="G24" s="133">
        <f>SUM(G6:G23)</f>
        <v>237.5</v>
      </c>
      <c r="H24" s="132"/>
      <c r="I24" s="131"/>
      <c r="J24" s="134"/>
      <c r="K24" s="135">
        <f>SUM(K6:K23)</f>
        <v>41</v>
      </c>
      <c r="L24" s="135">
        <f>SUM(L6:L23)</f>
        <v>7.5</v>
      </c>
      <c r="M24" s="135">
        <f>SUM(M6:M23)</f>
        <v>184.5</v>
      </c>
      <c r="N24" s="135">
        <f>SUM(N6:N23)</f>
        <v>2.5</v>
      </c>
      <c r="O24" s="135">
        <f>SUM(O6:O23)</f>
        <v>2</v>
      </c>
      <c r="P24" s="142">
        <f>SUM(K24:O24)</f>
        <v>237.5</v>
      </c>
      <c r="Q24" s="136"/>
      <c r="R24" s="131"/>
      <c r="S24" s="131"/>
      <c r="T24" s="131"/>
      <c r="U24" s="137"/>
      <c r="V24" s="131"/>
      <c r="W24" s="138"/>
      <c r="X24" s="131"/>
      <c r="Y24" s="131"/>
      <c r="Z24" s="137"/>
      <c r="AA24" s="131"/>
      <c r="AB24" s="138"/>
      <c r="AC24" s="131"/>
      <c r="AD24" s="131"/>
      <c r="AE24" s="137"/>
      <c r="AF24" s="131"/>
      <c r="AG24" s="138"/>
      <c r="AH24" s="131"/>
      <c r="AI24" s="131"/>
      <c r="AJ24" s="137"/>
      <c r="AK24" s="131"/>
      <c r="AL24" s="134"/>
      <c r="AM24" s="131"/>
      <c r="AN24" s="131"/>
      <c r="AO24" s="131"/>
      <c r="AP24" s="137"/>
      <c r="AQ24" s="139"/>
      <c r="AR24" s="140"/>
      <c r="AS24" s="141"/>
    </row>
    <row r="25" spans="10:43" ht="21.75" customHeight="1">
      <c r="J25" s="126"/>
      <c r="K25" s="129">
        <f aca="true" t="shared" si="2" ref="K25:P25">K24/SUM($K24:$O24)*100</f>
        <v>17.263157894736842</v>
      </c>
      <c r="L25" s="129">
        <f t="shared" si="2"/>
        <v>3.1578947368421053</v>
      </c>
      <c r="M25" s="129">
        <f t="shared" si="2"/>
        <v>77.6842105263158</v>
      </c>
      <c r="N25" s="129">
        <f t="shared" si="2"/>
        <v>1.0526315789473684</v>
      </c>
      <c r="O25" s="129">
        <f t="shared" si="2"/>
        <v>0.8421052631578947</v>
      </c>
      <c r="P25" s="143">
        <f t="shared" si="2"/>
        <v>100</v>
      </c>
      <c r="Q25" s="117"/>
      <c r="W25" s="110"/>
      <c r="AB25" s="110"/>
      <c r="AG25" s="110"/>
      <c r="AL25" s="41"/>
      <c r="AQ25" s="112"/>
    </row>
    <row r="26" spans="10:43" ht="21.75" customHeight="1">
      <c r="J26" s="126"/>
      <c r="K26" s="117"/>
      <c r="L26" s="117"/>
      <c r="M26" s="117"/>
      <c r="N26" s="117"/>
      <c r="O26" s="117"/>
      <c r="P26" s="117"/>
      <c r="Q26" s="117"/>
      <c r="W26" s="110"/>
      <c r="AB26" s="110"/>
      <c r="AG26" s="110"/>
      <c r="AL26" s="41"/>
      <c r="AQ26" s="112"/>
    </row>
    <row r="27" spans="10:43" ht="21.75" customHeight="1">
      <c r="J27" s="126"/>
      <c r="K27" s="117"/>
      <c r="L27" s="117"/>
      <c r="M27" s="117"/>
      <c r="N27" s="117"/>
      <c r="O27" s="117"/>
      <c r="P27" s="117"/>
      <c r="Q27" s="117"/>
      <c r="W27" s="110"/>
      <c r="AB27" s="110"/>
      <c r="AG27" s="110"/>
      <c r="AL27" s="41"/>
      <c r="AQ27" s="112"/>
    </row>
    <row r="28" spans="10:43" ht="21.75" customHeight="1">
      <c r="J28" s="126"/>
      <c r="K28" s="117"/>
      <c r="L28" s="117"/>
      <c r="M28" s="117"/>
      <c r="N28" s="117"/>
      <c r="O28" s="117"/>
      <c r="P28" s="117"/>
      <c r="Q28" s="117"/>
      <c r="W28" s="110"/>
      <c r="AB28" s="110"/>
      <c r="AG28" s="110"/>
      <c r="AL28" s="41"/>
      <c r="AQ28" s="112"/>
    </row>
    <row r="29" spans="10:43" ht="21.75" customHeight="1">
      <c r="J29" s="126"/>
      <c r="K29" s="117"/>
      <c r="L29" s="117"/>
      <c r="M29" s="117"/>
      <c r="N29" s="117"/>
      <c r="O29" s="117"/>
      <c r="P29" s="117"/>
      <c r="Q29" s="117"/>
      <c r="W29" s="110"/>
      <c r="AB29" s="110"/>
      <c r="AG29" s="110"/>
      <c r="AL29" s="41"/>
      <c r="AQ29" s="112"/>
    </row>
    <row r="30" spans="10:43" ht="21.75" customHeight="1">
      <c r="J30" s="126"/>
      <c r="K30" s="117"/>
      <c r="L30" s="117"/>
      <c r="M30" s="117"/>
      <c r="N30" s="117"/>
      <c r="O30" s="117"/>
      <c r="P30" s="117"/>
      <c r="Q30" s="117"/>
      <c r="W30" s="110"/>
      <c r="AB30" s="110"/>
      <c r="AG30" s="110"/>
      <c r="AL30" s="41"/>
      <c r="AQ30" s="112"/>
    </row>
    <row r="31" spans="10:43" ht="21.75" customHeight="1">
      <c r="J31" s="126"/>
      <c r="K31" s="117"/>
      <c r="L31" s="117"/>
      <c r="M31" s="117"/>
      <c r="N31" s="117"/>
      <c r="O31" s="117"/>
      <c r="P31" s="117"/>
      <c r="Q31" s="117"/>
      <c r="W31" s="110"/>
      <c r="AB31" s="110"/>
      <c r="AG31" s="110"/>
      <c r="AL31" s="41"/>
      <c r="AQ31" s="112"/>
    </row>
    <row r="32" spans="10:43" ht="21.75" customHeight="1">
      <c r="J32" s="126"/>
      <c r="K32" s="117"/>
      <c r="L32" s="117"/>
      <c r="M32" s="117"/>
      <c r="N32" s="117"/>
      <c r="O32" s="117"/>
      <c r="P32" s="117"/>
      <c r="Q32" s="117"/>
      <c r="W32" s="110"/>
      <c r="AB32" s="110"/>
      <c r="AG32" s="110"/>
      <c r="AL32" s="41"/>
      <c r="AQ32" s="112"/>
    </row>
    <row r="33" spans="10:43" ht="21.75" customHeight="1">
      <c r="J33" s="126"/>
      <c r="K33" s="117"/>
      <c r="L33" s="117"/>
      <c r="M33" s="117"/>
      <c r="N33" s="117"/>
      <c r="O33" s="117"/>
      <c r="P33" s="117"/>
      <c r="Q33" s="117"/>
      <c r="W33" s="110"/>
      <c r="AB33" s="110"/>
      <c r="AG33" s="110"/>
      <c r="AL33" s="41"/>
      <c r="AQ33" s="112"/>
    </row>
    <row r="34" ht="21.75" customHeight="1"/>
    <row r="42" spans="1:45" s="8" customFormat="1" ht="12">
      <c r="A42" s="3" t="s">
        <v>84</v>
      </c>
      <c r="B42" s="4"/>
      <c r="C42" s="4"/>
      <c r="D42" s="6" t="s">
        <v>17</v>
      </c>
      <c r="E42" s="90"/>
      <c r="F42" s="90"/>
      <c r="G42" s="119"/>
      <c r="H42" s="6"/>
      <c r="I42" s="5" t="s">
        <v>18</v>
      </c>
      <c r="J42" s="123"/>
      <c r="K42" s="7"/>
      <c r="L42" s="7"/>
      <c r="M42" s="7"/>
      <c r="N42" s="7"/>
      <c r="O42" s="7"/>
      <c r="P42" s="7"/>
      <c r="Q42" s="7"/>
      <c r="R42" s="27"/>
      <c r="S42" s="28" t="s">
        <v>28</v>
      </c>
      <c r="T42" s="28"/>
      <c r="U42" s="85"/>
      <c r="V42" s="29"/>
      <c r="W42" s="27"/>
      <c r="X42" s="28" t="s">
        <v>28</v>
      </c>
      <c r="Y42" s="28"/>
      <c r="Z42" s="85"/>
      <c r="AA42" s="29"/>
      <c r="AB42" s="27"/>
      <c r="AC42" s="28" t="s">
        <v>28</v>
      </c>
      <c r="AD42" s="28"/>
      <c r="AE42" s="85"/>
      <c r="AF42" s="29"/>
      <c r="AG42" s="27"/>
      <c r="AH42" s="28" t="s">
        <v>28</v>
      </c>
      <c r="AI42" s="28"/>
      <c r="AJ42" s="85"/>
      <c r="AK42" s="29"/>
      <c r="AL42" s="27"/>
      <c r="AM42" s="32" t="s">
        <v>76</v>
      </c>
      <c r="AN42" s="28" t="s">
        <v>28</v>
      </c>
      <c r="AO42" s="28"/>
      <c r="AP42" s="85"/>
      <c r="AQ42" s="13"/>
      <c r="AR42" s="99"/>
      <c r="AS42" s="78"/>
    </row>
    <row r="43" spans="1:45" s="8" customFormat="1" ht="11.25">
      <c r="A43" s="9" t="s">
        <v>19</v>
      </c>
      <c r="B43" s="10" t="s">
        <v>20</v>
      </c>
      <c r="C43" s="10" t="s">
        <v>21</v>
      </c>
      <c r="D43" s="11" t="s">
        <v>22</v>
      </c>
      <c r="E43" s="91"/>
      <c r="F43" s="91"/>
      <c r="G43" s="122"/>
      <c r="H43" s="11" t="s">
        <v>23</v>
      </c>
      <c r="I43" s="10" t="s">
        <v>24</v>
      </c>
      <c r="J43" s="128" t="s">
        <v>36</v>
      </c>
      <c r="K43" s="10"/>
      <c r="L43" s="10"/>
      <c r="M43" s="10"/>
      <c r="N43" s="10"/>
      <c r="O43" s="10"/>
      <c r="P43" s="10"/>
      <c r="Q43" s="10"/>
      <c r="R43" s="30" t="s">
        <v>25</v>
      </c>
      <c r="S43" s="12" t="s">
        <v>26</v>
      </c>
      <c r="T43" s="12"/>
      <c r="U43" s="10"/>
      <c r="V43" s="31" t="s">
        <v>183</v>
      </c>
      <c r="W43" s="30" t="s">
        <v>25</v>
      </c>
      <c r="X43" s="12" t="s">
        <v>26</v>
      </c>
      <c r="Y43" s="12"/>
      <c r="Z43" s="10"/>
      <c r="AA43" s="31" t="s">
        <v>183</v>
      </c>
      <c r="AB43" s="30" t="s">
        <v>25</v>
      </c>
      <c r="AC43" s="12" t="s">
        <v>26</v>
      </c>
      <c r="AD43" s="12"/>
      <c r="AE43" s="10"/>
      <c r="AF43" s="31" t="s">
        <v>183</v>
      </c>
      <c r="AG43" s="30" t="s">
        <v>25</v>
      </c>
      <c r="AH43" s="12" t="s">
        <v>26</v>
      </c>
      <c r="AI43" s="12"/>
      <c r="AJ43" s="10"/>
      <c r="AK43" s="31" t="s">
        <v>183</v>
      </c>
      <c r="AL43" s="30" t="s">
        <v>25</v>
      </c>
      <c r="AM43" s="12" t="s">
        <v>26</v>
      </c>
      <c r="AN43" s="12" t="s">
        <v>26</v>
      </c>
      <c r="AO43" s="12"/>
      <c r="AP43" s="10"/>
      <c r="AQ43" s="10" t="s">
        <v>35</v>
      </c>
      <c r="AR43" s="100" t="s">
        <v>188</v>
      </c>
      <c r="AS43" s="79"/>
    </row>
    <row r="49" spans="1:47" s="20" customFormat="1" ht="12">
      <c r="A49" s="15" t="s">
        <v>87</v>
      </c>
      <c r="B49" s="16"/>
      <c r="C49" s="16"/>
      <c r="D49" s="18" t="s">
        <v>17</v>
      </c>
      <c r="E49" s="92"/>
      <c r="F49" s="92"/>
      <c r="G49" s="119"/>
      <c r="H49" s="18"/>
      <c r="I49" s="17" t="s">
        <v>18</v>
      </c>
      <c r="J49" s="123"/>
      <c r="K49" s="19"/>
      <c r="L49" s="19"/>
      <c r="M49" s="19"/>
      <c r="N49" s="19"/>
      <c r="O49" s="19"/>
      <c r="P49" s="19"/>
      <c r="Q49" s="19"/>
      <c r="R49" s="33"/>
      <c r="S49" s="34" t="s">
        <v>28</v>
      </c>
      <c r="T49" s="34"/>
      <c r="U49" s="86"/>
      <c r="V49" s="35"/>
      <c r="W49" s="33"/>
      <c r="X49" s="34" t="s">
        <v>28</v>
      </c>
      <c r="Y49" s="34"/>
      <c r="Z49" s="86"/>
      <c r="AA49" s="35"/>
      <c r="AB49" s="33"/>
      <c r="AC49" s="34" t="s">
        <v>28</v>
      </c>
      <c r="AD49" s="34"/>
      <c r="AE49" s="86"/>
      <c r="AF49" s="35"/>
      <c r="AG49" s="33"/>
      <c r="AH49" s="34" t="s">
        <v>28</v>
      </c>
      <c r="AI49" s="34"/>
      <c r="AJ49" s="86"/>
      <c r="AK49" s="35"/>
      <c r="AL49" s="33"/>
      <c r="AM49" s="38" t="s">
        <v>88</v>
      </c>
      <c r="AN49" s="34" t="s">
        <v>28</v>
      </c>
      <c r="AO49" s="34"/>
      <c r="AP49" s="86"/>
      <c r="AQ49" s="39" t="s">
        <v>89</v>
      </c>
      <c r="AR49" s="101"/>
      <c r="AS49" s="80"/>
      <c r="AT49" s="19"/>
      <c r="AU49" s="19"/>
    </row>
    <row r="50" spans="1:47" s="20" customFormat="1" ht="11.25">
      <c r="A50" s="21" t="s">
        <v>19</v>
      </c>
      <c r="B50" s="22" t="s">
        <v>20</v>
      </c>
      <c r="C50" s="22" t="s">
        <v>21</v>
      </c>
      <c r="D50" s="23" t="s">
        <v>22</v>
      </c>
      <c r="E50" s="93"/>
      <c r="F50" s="93"/>
      <c r="G50" s="122"/>
      <c r="H50" s="23" t="s">
        <v>23</v>
      </c>
      <c r="I50" s="22" t="s">
        <v>24</v>
      </c>
      <c r="J50" s="128" t="s">
        <v>36</v>
      </c>
      <c r="K50" s="22"/>
      <c r="L50" s="22"/>
      <c r="M50" s="22"/>
      <c r="N50" s="22"/>
      <c r="O50" s="22"/>
      <c r="P50" s="22"/>
      <c r="Q50" s="22"/>
      <c r="R50" s="36" t="s">
        <v>25</v>
      </c>
      <c r="S50" s="24" t="s">
        <v>26</v>
      </c>
      <c r="T50" s="24"/>
      <c r="U50" s="22"/>
      <c r="V50" s="37" t="s">
        <v>183</v>
      </c>
      <c r="W50" s="36" t="s">
        <v>25</v>
      </c>
      <c r="X50" s="24" t="s">
        <v>26</v>
      </c>
      <c r="Y50" s="24"/>
      <c r="Z50" s="22"/>
      <c r="AA50" s="37" t="s">
        <v>183</v>
      </c>
      <c r="AB50" s="36" t="s">
        <v>25</v>
      </c>
      <c r="AC50" s="24" t="s">
        <v>26</v>
      </c>
      <c r="AD50" s="24"/>
      <c r="AE50" s="22"/>
      <c r="AF50" s="37" t="s">
        <v>183</v>
      </c>
      <c r="AG50" s="36" t="s">
        <v>25</v>
      </c>
      <c r="AH50" s="24" t="s">
        <v>26</v>
      </c>
      <c r="AI50" s="24"/>
      <c r="AJ50" s="22"/>
      <c r="AK50" s="37" t="s">
        <v>183</v>
      </c>
      <c r="AL50" s="36" t="s">
        <v>25</v>
      </c>
      <c r="AM50" s="24" t="s">
        <v>26</v>
      </c>
      <c r="AN50" s="24" t="s">
        <v>26</v>
      </c>
      <c r="AO50" s="24"/>
      <c r="AP50" s="22"/>
      <c r="AQ50" s="37" t="s">
        <v>26</v>
      </c>
      <c r="AR50" s="102" t="s">
        <v>188</v>
      </c>
      <c r="AS50" s="81"/>
      <c r="AT50" s="24" t="s">
        <v>33</v>
      </c>
      <c r="AU50" s="24" t="s">
        <v>188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50390625" style="0" customWidth="1"/>
  </cols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5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JOIDES Resolution</dc:creator>
  <cp:keywords/>
  <dc:description/>
  <cp:lastModifiedBy>peters</cp:lastModifiedBy>
  <cp:lastPrinted>2003-06-08T13:50:41Z</cp:lastPrinted>
  <dcterms:created xsi:type="dcterms:W3CDTF">2003-05-15T11:25:44Z</dcterms:created>
  <dcterms:modified xsi:type="dcterms:W3CDTF">2004-04-26T15:53:02Z</dcterms:modified>
  <cp:category/>
  <cp:version/>
  <cp:contentType/>
  <cp:contentStatus/>
</cp:coreProperties>
</file>