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2" yWindow="0" windowWidth="15456" windowHeight="12384" activeTab="0"/>
  </bookViews>
  <sheets>
    <sheet name="Master VCD" sheetId="1" r:id="rId1"/>
    <sheet name="Explanatory notes" sheetId="2" r:id="rId2"/>
    <sheet name="Comments" sheetId="3" r:id="rId3"/>
    <sheet name="Lithology%" sheetId="4" r:id="rId4"/>
    <sheet name="Sheet2" sheetId="5" r:id="rId5"/>
    <sheet name="Sheet1" sheetId="6" r:id="rId6"/>
  </sheets>
  <definedNames>
    <definedName name="_xlnm.Print_Area" localSheetId="0">'Master VCD'!$A$1:$AK$55</definedName>
  </definedNames>
  <calcPr fullCalcOnLoad="1"/>
</workbook>
</file>

<file path=xl/sharedStrings.xml><?xml version="1.0" encoding="utf-8"?>
<sst xmlns="http://schemas.openxmlformats.org/spreadsheetml/2006/main" count="707" uniqueCount="298">
  <si>
    <t>in millimeters for the minimum, average, and maximum sizes</t>
  </si>
  <si>
    <t>includes % phenocrysts under mineral categories</t>
  </si>
  <si>
    <t>includes % phenocrysts and vesicles</t>
  </si>
  <si>
    <t>shape described in comments</t>
  </si>
  <si>
    <t>attitude of dikes relative to host fabric as either paralell (0) or transverse (1)</t>
  </si>
  <si>
    <t>Segregations/Dikes</t>
  </si>
  <si>
    <t xml:space="preserve">describes the character of the contact between the segregation/dike and the host rock </t>
  </si>
  <si>
    <t>(all length measures are in centimeters)</t>
  </si>
  <si>
    <t>Y(1) / N(0) indicates that spinel is present in linear arrays</t>
  </si>
  <si>
    <t>Avg. size</t>
  </si>
  <si>
    <t>min.</t>
  </si>
  <si>
    <t>max.</t>
  </si>
  <si>
    <t>Orthopyroxene</t>
  </si>
  <si>
    <t>Clinopyroxene</t>
  </si>
  <si>
    <t>Plagioclase</t>
  </si>
  <si>
    <t xml:space="preserve">describes the morphology (aspect ratios) of porphyroclasts (1-4) and </t>
  </si>
  <si>
    <t>the habit of igneous (original) grains (5-8)</t>
  </si>
  <si>
    <t>(note that more than one can apply)</t>
  </si>
  <si>
    <t>euhedral</t>
  </si>
  <si>
    <t>subhedral</t>
  </si>
  <si>
    <t>anhedral</t>
  </si>
  <si>
    <t>interstitial</t>
  </si>
  <si>
    <t>is a measure of the width of the dike perpendicular to the walls</t>
  </si>
  <si>
    <t>is a measure of the length of the dike in the core</t>
  </si>
  <si>
    <t>43-50</t>
  </si>
  <si>
    <t>50-79</t>
  </si>
  <si>
    <t>0-43</t>
  </si>
  <si>
    <t>5-6</t>
  </si>
  <si>
    <t>1-4</t>
  </si>
  <si>
    <t>7-9</t>
  </si>
  <si>
    <t>79-86</t>
  </si>
  <si>
    <t>10</t>
  </si>
  <si>
    <t>5R</t>
  </si>
  <si>
    <t>0-39</t>
  </si>
  <si>
    <t>6R</t>
  </si>
  <si>
    <t>0-5</t>
  </si>
  <si>
    <t>5-13</t>
  </si>
  <si>
    <t>13-23</t>
  </si>
  <si>
    <t>23-41</t>
  </si>
  <si>
    <t>41-50</t>
  </si>
  <si>
    <t>50-57</t>
  </si>
  <si>
    <t>57-64</t>
  </si>
  <si>
    <t>64-67</t>
  </si>
  <si>
    <t>67-70</t>
  </si>
  <si>
    <t>2</t>
  </si>
  <si>
    <t>3</t>
  </si>
  <si>
    <t>4</t>
  </si>
  <si>
    <t>7</t>
  </si>
  <si>
    <t>8</t>
  </si>
  <si>
    <t>9</t>
  </si>
  <si>
    <t>&lt;1</t>
  </si>
  <si>
    <t>4/5</t>
  </si>
  <si>
    <t>2/3</t>
  </si>
  <si>
    <t>completely altered</t>
  </si>
  <si>
    <t>7R</t>
  </si>
  <si>
    <t>0-8</t>
  </si>
  <si>
    <t>8-15</t>
  </si>
  <si>
    <t>15-23</t>
  </si>
  <si>
    <t>23-28</t>
  </si>
  <si>
    <t>8R</t>
  </si>
  <si>
    <t>0-9</t>
  </si>
  <si>
    <t>9-12</t>
  </si>
  <si>
    <t>big spinel crystal up to 1 cm; with opx marking the beginning of harz layer (anhedral interstitial opx associated with spinel)</t>
  </si>
  <si>
    <t>describes the relationship between different sets of dikes in the same sample</t>
  </si>
  <si>
    <t>interfingering</t>
  </si>
  <si>
    <t>used when the boundary is discrete but not planar</t>
  </si>
  <si>
    <t>used when the boundary is discrete and planar</t>
  </si>
  <si>
    <t>used when the boundary is not discrete</t>
  </si>
  <si>
    <t>Depth</t>
  </si>
  <si>
    <t>Leg-Hole</t>
  </si>
  <si>
    <t>Core</t>
  </si>
  <si>
    <t>Piece</t>
  </si>
  <si>
    <t>mbsf</t>
  </si>
  <si>
    <t>%</t>
  </si>
  <si>
    <t>Shape</t>
  </si>
  <si>
    <t>Olivine</t>
  </si>
  <si>
    <t>Spinel</t>
  </si>
  <si>
    <t>thickness</t>
  </si>
  <si>
    <t>length</t>
  </si>
  <si>
    <t>contact</t>
  </si>
  <si>
    <t>dike-dike</t>
  </si>
  <si>
    <t>Texture</t>
  </si>
  <si>
    <t>Lithology</t>
  </si>
  <si>
    <t>coarse granular</t>
  </si>
  <si>
    <t>medium granular</t>
  </si>
  <si>
    <t>porphyroclastic</t>
  </si>
  <si>
    <t>porphyroclastic with elongation</t>
  </si>
  <si>
    <t>equant</t>
  </si>
  <si>
    <t>&lt;1:2</t>
  </si>
  <si>
    <t>subequant</t>
  </si>
  <si>
    <t>1:2 to 1:3</t>
  </si>
  <si>
    <t>tabular</t>
  </si>
  <si>
    <t>1:3 to 1:5</t>
  </si>
  <si>
    <t>elongate</t>
  </si>
  <si>
    <t>&gt; 1:5</t>
  </si>
  <si>
    <t>parallel</t>
  </si>
  <si>
    <t>crossing sets</t>
  </si>
  <si>
    <t>mesh</t>
  </si>
  <si>
    <t>for two sets of dikes that corss and specify angle</t>
  </si>
  <si>
    <t>used when 3 or more sets interact</t>
  </si>
  <si>
    <t>for parallel sets of dike</t>
  </si>
  <si>
    <t>sharp</t>
  </si>
  <si>
    <t>1270D</t>
  </si>
  <si>
    <t>2R</t>
  </si>
  <si>
    <t>0-44</t>
  </si>
  <si>
    <t>1-8</t>
  </si>
  <si>
    <t>?</t>
  </si>
  <si>
    <t>3R</t>
  </si>
  <si>
    <t>1-7</t>
  </si>
  <si>
    <t>3/5</t>
  </si>
  <si>
    <t>45-92</t>
  </si>
  <si>
    <t>8-10</t>
  </si>
  <si>
    <t>92-122</t>
  </si>
  <si>
    <t>122-126</t>
  </si>
  <si>
    <t>20?</t>
  </si>
  <si>
    <t>80?</t>
  </si>
  <si>
    <t>a dike of gabbroic rock (~1 cm)</t>
  </si>
  <si>
    <t>0-66</t>
  </si>
  <si>
    <t>66-113</t>
  </si>
  <si>
    <t>1-3</t>
  </si>
  <si>
    <t>4-8</t>
  </si>
  <si>
    <t>80-75</t>
  </si>
  <si>
    <t>20-25</t>
  </si>
  <si>
    <t>some fresh opx (?); opx layering</t>
  </si>
  <si>
    <t>4R</t>
  </si>
  <si>
    <t>0-77</t>
  </si>
  <si>
    <t>1-10</t>
  </si>
  <si>
    <t>77-112</t>
  </si>
  <si>
    <t>11-13</t>
  </si>
  <si>
    <t>85-90</t>
  </si>
  <si>
    <t>15-10</t>
  </si>
  <si>
    <t>opx layering; veins</t>
  </si>
  <si>
    <t>130-149</t>
  </si>
  <si>
    <t>112-130</t>
  </si>
  <si>
    <t>14</t>
  </si>
  <si>
    <t>15-18</t>
  </si>
  <si>
    <t>reaction with host</t>
  </si>
  <si>
    <t>growth on walls</t>
  </si>
  <si>
    <t>diffuse</t>
  </si>
  <si>
    <t>dunite</t>
  </si>
  <si>
    <t>harzburgite</t>
  </si>
  <si>
    <t>harzburgite/lherzolite</t>
  </si>
  <si>
    <t>lherzolite</t>
  </si>
  <si>
    <t>no cpx visible</t>
  </si>
  <si>
    <t>some cpx visble (1 or 2 grains)</t>
  </si>
  <si>
    <t>cpx plainly visble (several grains or clusters)</t>
  </si>
  <si>
    <t>brecciated</t>
  </si>
  <si>
    <t>Dunite</t>
  </si>
  <si>
    <t>Harzburgite</t>
  </si>
  <si>
    <t>Gabbro</t>
  </si>
  <si>
    <t>MBIO</t>
  </si>
  <si>
    <t>&gt; 90% olivine</t>
  </si>
  <si>
    <t>porphyritic</t>
  </si>
  <si>
    <t>seriate</t>
  </si>
  <si>
    <t>poikiolitic</t>
  </si>
  <si>
    <t>1R</t>
  </si>
  <si>
    <t>0-7</t>
  </si>
  <si>
    <t>1</t>
  </si>
  <si>
    <t>possibly brecciated gabbro. Totally altered</t>
  </si>
  <si>
    <t>23-24</t>
  </si>
  <si>
    <t>glomerocrystic</t>
  </si>
  <si>
    <t>granular</t>
  </si>
  <si>
    <t>weakly foliated</t>
  </si>
  <si>
    <t>foliated</t>
  </si>
  <si>
    <t>strongly foliated</t>
  </si>
  <si>
    <t>pegmatitic</t>
  </si>
  <si>
    <t>Ultramafic Rocks</t>
  </si>
  <si>
    <t>Basalts</t>
  </si>
  <si>
    <t>aphyric (&lt;1%)</t>
  </si>
  <si>
    <t>vesicular (&gt;10%)</t>
  </si>
  <si>
    <t>Gabbros</t>
  </si>
  <si>
    <t>Minerals</t>
  </si>
  <si>
    <t>size</t>
  </si>
  <si>
    <t>shape</t>
  </si>
  <si>
    <t>trains</t>
  </si>
  <si>
    <t>Describes the hand sample texture of the rock. Three types of rocks are delineated.</t>
  </si>
  <si>
    <t>Peridotites</t>
  </si>
  <si>
    <t>gabbro</t>
  </si>
  <si>
    <t>olivine gabbro</t>
  </si>
  <si>
    <t>gabbronorite</t>
  </si>
  <si>
    <t>olivine gabbronorite</t>
  </si>
  <si>
    <t>anorthosite</t>
  </si>
  <si>
    <t>with mineralogical and textural modifiers</t>
  </si>
  <si>
    <t>9R</t>
  </si>
  <si>
    <t>0-6</t>
  </si>
  <si>
    <t>6-13</t>
  </si>
  <si>
    <t>13-37</t>
  </si>
  <si>
    <t>37-44</t>
  </si>
  <si>
    <t>44-52</t>
  </si>
  <si>
    <t>3-5</t>
  </si>
  <si>
    <t>6</t>
  </si>
  <si>
    <t>85-95</t>
  </si>
  <si>
    <t>1/2</t>
  </si>
  <si>
    <t>5-15</t>
  </si>
  <si>
    <t>3.5</t>
  </si>
  <si>
    <t>opx layering</t>
  </si>
  <si>
    <t>&gt; 10% plagioclase and cpx</t>
  </si>
  <si>
    <t>gabbro with &gt; 10% olivine</t>
  </si>
  <si>
    <t>gabbro with &gt; 10% opx</t>
  </si>
  <si>
    <t>% confidence</t>
  </si>
  <si>
    <t>gabbronorite with &gt; 10% olivine</t>
  </si>
  <si>
    <t>&gt; 90% plagioclase</t>
  </si>
  <si>
    <t>troctolite</t>
  </si>
  <si>
    <t>&gt; 10% plagioclase and olivine</t>
  </si>
  <si>
    <t>clinopyroxenite</t>
  </si>
  <si>
    <t>orthopyroxenite</t>
  </si>
  <si>
    <t>websterite</t>
  </si>
  <si>
    <t>wehrlite</t>
  </si>
  <si>
    <t>cpx and &gt; 40% olivine</t>
  </si>
  <si>
    <t>microgabbro</t>
  </si>
  <si>
    <t>really small grains</t>
  </si>
  <si>
    <t>geometry</t>
  </si>
  <si>
    <t>name of rock based on modal proportions relying mostly on the IUGS classification</t>
  </si>
  <si>
    <t>refers to the modal percentage of the mineral and includes both the fresh and altered parts of</t>
  </si>
  <si>
    <t>7-55</t>
  </si>
  <si>
    <t>55-60</t>
  </si>
  <si>
    <t>2-12</t>
  </si>
  <si>
    <t>13</t>
  </si>
  <si>
    <t>14-15</t>
  </si>
  <si>
    <t>24-27</t>
  </si>
  <si>
    <t>60-69</t>
  </si>
  <si>
    <t>69-108</t>
  </si>
  <si>
    <t>mylonitic harzburgites w/ gabbro dikes (plag + amph), same as 1270D_4R2</t>
  </si>
  <si>
    <t>similar to previous but no dikes</t>
  </si>
  <si>
    <t>108-122</t>
  </si>
  <si>
    <t>16-22</t>
  </si>
  <si>
    <t>122-136</t>
  </si>
  <si>
    <t>0-45</t>
  </si>
  <si>
    <t>10R</t>
  </si>
  <si>
    <t>0-10</t>
  </si>
  <si>
    <t>10-20</t>
  </si>
  <si>
    <t>20</t>
  </si>
  <si>
    <t>2-3</t>
  </si>
  <si>
    <t>20-27</t>
  </si>
  <si>
    <t>27</t>
  </si>
  <si>
    <t>0</t>
  </si>
  <si>
    <t>1-2</t>
  </si>
  <si>
    <t>6-12</t>
  </si>
  <si>
    <t>12</t>
  </si>
  <si>
    <t>12-33</t>
  </si>
  <si>
    <t>33</t>
  </si>
  <si>
    <t>4-6</t>
  </si>
  <si>
    <t>11R</t>
  </si>
  <si>
    <t>opx layering (alternation of dunite and harzburgite)</t>
  </si>
  <si>
    <t>locally some ghosts of anhedral, ragged shaped opx ~1 cm (#1), mylonites of peridotites, serpentinized, vein, possibly gabbroic intrusion in mylonitic zone (matrix of mylonitized gabbro and harzburgite?)</t>
  </si>
  <si>
    <t>LEG209-1270D</t>
  </si>
  <si>
    <t>gabbroic dike</t>
  </si>
  <si>
    <t>mylonitic harzurgite with thin gabbroic dikes (plag + amph); possibly intrusion breccia</t>
  </si>
  <si>
    <t>mylonitic harzburgites w/ gabbro dikes (plag + amph); intrusion breccia</t>
  </si>
  <si>
    <t>mylonites w/ some less deformed parts; a few large spinels up to 1 mm; vein; a dike at 23 cm (piece 4); intrusion breccia</t>
  </si>
  <si>
    <t>very badly altered harzburgite; plag?; with mylonitized gabbros; intrusion breccia</t>
  </si>
  <si>
    <t>throughout this core, mylonitized zone w/ gabbroic intrusion; intrusion breccia</t>
  </si>
  <si>
    <t>serpentinized harzburgits very deformed; grey to white zones = possible mixture of gabbros and harzburgites mylonitezed together; piece 9 = most preserved harzburgite; intrusion breccia</t>
  </si>
  <si>
    <t>mixture of mylonitized harzburgites and gabbros; intrusion breccia</t>
  </si>
  <si>
    <t>mylonitic harzburgites w/ gabbro dikes (plag + amphi); intrusion breccia</t>
  </si>
  <si>
    <t>w/ gabbroic dikes; altered; intrusion breccia</t>
  </si>
  <si>
    <t>3-4</t>
  </si>
  <si>
    <t>3-4?</t>
  </si>
  <si>
    <t>2?</t>
  </si>
  <si>
    <t>51.6</t>
  </si>
  <si>
    <t>56.6</t>
  </si>
  <si>
    <t>layer of opx cut the dunite.</t>
  </si>
  <si>
    <t>harzburgite/dunite</t>
  </si>
  <si>
    <t xml:space="preserve"> the rocks interpreted to be that mineral</t>
  </si>
  <si>
    <t>mylonitic</t>
  </si>
  <si>
    <t>Trns</t>
  </si>
  <si>
    <t>Totally altered</t>
  </si>
  <si>
    <t>serpentinite</t>
  </si>
  <si>
    <t>altered gabbro</t>
  </si>
  <si>
    <t>no igneous relicts</t>
  </si>
  <si>
    <t>Comments</t>
  </si>
  <si>
    <t>used when the host has been modified by the dike</t>
  </si>
  <si>
    <t>used when sidewall growth has taken place within the dike</t>
  </si>
  <si>
    <t>Section</t>
  </si>
  <si>
    <t>Curated</t>
  </si>
  <si>
    <t xml:space="preserve"> (all less than 10% plagioclase)</t>
  </si>
  <si>
    <t>&gt; 90% cpx, &lt; 40% olivine</t>
  </si>
  <si>
    <t>&gt; 90% opx, &lt; 40% olivine</t>
  </si>
  <si>
    <t>&gt; 10% opx and cpx, &lt; 40% olivine</t>
  </si>
  <si>
    <t xml:space="preserve"> system with allowances for the limitations of hand sample characterizations</t>
  </si>
  <si>
    <t>top (cm)</t>
  </si>
  <si>
    <t>bottom (cm)</t>
  </si>
  <si>
    <t>mylonitic harzburgite with thin gabbroic dikes (plagioclase + amphibole); possibly intrusion breccia</t>
  </si>
  <si>
    <t>orthopyroxene layering</t>
  </si>
  <si>
    <t>mylonitic harzburgites w/ gabbro dikes (plagioclase + amphibole); intrusion breccia</t>
  </si>
  <si>
    <t>locally some ghosts of anhedral, ragged shaped orthopyroxene ~1 cm (#1), mylonites of peridotites, serpentinized, vein, possibly gabbroic intrusion in mylonitic zone (matrix of mylonitized gabbro and harzburgite?)</t>
  </si>
  <si>
    <t>very badly altered harzburgite; plagioclase?; with mylonitized gabbros; intrusion breccia</t>
  </si>
  <si>
    <t>some fresh orthopyroxene (?); orthopyroxene layering</t>
  </si>
  <si>
    <t>serpentinized harzburgits very deformed; gray to white zones = possible mixture of gabbros and harzburgites mylonitized together; piece 9 = most preserved harzburgite; intrusion breccia</t>
  </si>
  <si>
    <t>orthopyroxene layering; veins</t>
  </si>
  <si>
    <t>mylonitic harzburgites w/ gabbro dikes (plagclase + amphibole); intrusion breccia</t>
  </si>
  <si>
    <t>mylonitic harzburgites w/ gabbro dikes (plagioclase + amphibole), same as 1270D_4R2</t>
  </si>
  <si>
    <t>big spinel crystal up to 1 cm; with orthopyroxene marking the beginning of harzburgite layer (anhedral interstitial orthopyroxene associated with spinel)</t>
  </si>
  <si>
    <t>mylonitic harzburgites w/ gabbro dikes (plagioclase + amphobole), same as 1270D_4R2</t>
  </si>
  <si>
    <t>layer of orthopyroxene cuts the dunite.</t>
  </si>
  <si>
    <t>orthopyroxene layering (alternation of dunite and harzburgite)</t>
  </si>
  <si>
    <t>Thickness (cm)</t>
  </si>
  <si>
    <t>Dunite/Harzburgite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</si>
</sst>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yy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Tms Rmn"/>
      <family val="0"/>
    </font>
    <font>
      <b/>
      <sz val="12"/>
      <name val="Tms Rmn"/>
      <family val="0"/>
    </font>
    <font>
      <sz val="12"/>
      <name val="Tms Rmn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center" textRotation="90"/>
    </xf>
    <xf numFmtId="49" fontId="0" fillId="0" borderId="7" xfId="0" applyNumberFormat="1" applyFont="1" applyFill="1" applyBorder="1" applyAlignment="1">
      <alignment horizontal="center" textRotation="90"/>
    </xf>
    <xf numFmtId="0" fontId="0" fillId="0" borderId="8" xfId="0" applyFill="1" applyBorder="1" applyAlignment="1">
      <alignment horizontal="center" textRotation="90"/>
    </xf>
    <xf numFmtId="0" fontId="0" fillId="0" borderId="7" xfId="0" applyFill="1" applyBorder="1" applyAlignment="1">
      <alignment horizontal="center" textRotation="90"/>
    </xf>
    <xf numFmtId="0" fontId="0" fillId="0" borderId="9" xfId="0" applyFill="1" applyBorder="1" applyAlignment="1">
      <alignment horizontal="center" textRotation="90"/>
    </xf>
    <xf numFmtId="0" fontId="0" fillId="0" borderId="8" xfId="0" applyFont="1" applyFill="1" applyBorder="1" applyAlignment="1">
      <alignment horizontal="center" textRotation="9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4" fillId="0" borderId="0" xfId="0" applyFont="1" applyFill="1" applyAlignment="1">
      <alignment horizontal="left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 textRotation="90"/>
    </xf>
    <xf numFmtId="0" fontId="0" fillId="0" borderId="0" xfId="0" applyFont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 applyAlignment="1">
      <alignment/>
    </xf>
    <xf numFmtId="49" fontId="0" fillId="0" borderId="7" xfId="0" applyNumberForma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49" fontId="0" fillId="0" borderId="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0" fillId="0" borderId="12" xfId="0" applyBorder="1" applyAlignment="1">
      <alignment horizontal="left" wrapText="1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ont="1" applyFill="1" applyBorder="1" applyAlignment="1">
      <alignment horizontal="center" textRotation="90"/>
    </xf>
    <xf numFmtId="16" fontId="0" fillId="0" borderId="10" xfId="0" applyNumberFormat="1" applyBorder="1" applyAlignment="1" quotePrefix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4" xfId="0" applyNumberFormat="1" applyBorder="1" applyAlignment="1" quotePrefix="1">
      <alignment horizontal="center"/>
    </xf>
    <xf numFmtId="0" fontId="0" fillId="0" borderId="0" xfId="0" applyNumberFormat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7" xfId="0" applyNumberFormat="1" applyFont="1" applyFill="1" applyBorder="1" applyAlignment="1">
      <alignment horizontal="center" textRotation="90"/>
    </xf>
    <xf numFmtId="1" fontId="0" fillId="2" borderId="7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ont="1" applyFill="1" applyBorder="1" applyAlignment="1">
      <alignment horizontal="center" textRotation="90"/>
    </xf>
    <xf numFmtId="0" fontId="0" fillId="3" borderId="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49" fontId="0" fillId="3" borderId="8" xfId="0" applyNumberForma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4" borderId="0" xfId="0" applyFill="1" applyAlignment="1">
      <alignment/>
    </xf>
    <xf numFmtId="49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6"/>
  <sheetViews>
    <sheetView tabSelected="1" workbookViewId="0" topLeftCell="A1">
      <selection activeCell="U2" sqref="U2"/>
    </sheetView>
  </sheetViews>
  <sheetFormatPr defaultColWidth="9.00390625" defaultRowHeight="12"/>
  <cols>
    <col min="1" max="1" width="8.125" style="0" customWidth="1"/>
    <col min="2" max="2" width="4.375" style="2" customWidth="1"/>
    <col min="3" max="3" width="3.375" style="2" customWidth="1"/>
    <col min="4" max="4" width="8.00390625" style="38" bestFit="1" customWidth="1"/>
    <col min="5" max="5" width="7.625" style="38" bestFit="1" customWidth="1"/>
    <col min="6" max="6" width="5.625" style="38" bestFit="1" customWidth="1"/>
    <col min="7" max="7" width="5.50390625" style="38" customWidth="1"/>
    <col min="8" max="8" width="5.625" style="38" bestFit="1" customWidth="1"/>
    <col min="9" max="9" width="4.625" style="2" customWidth="1"/>
    <col min="10" max="10" width="10.625" style="7" customWidth="1"/>
    <col min="11" max="11" width="5.50390625" style="2" customWidth="1"/>
    <col min="12" max="12" width="3.00390625" style="2" customWidth="1"/>
    <col min="13" max="13" width="4.375" style="2" customWidth="1"/>
    <col min="14" max="14" width="3.00390625" style="42" customWidth="1"/>
    <col min="15" max="15" width="3.00390625" style="2" customWidth="1"/>
    <col min="16" max="16" width="6.50390625" style="2" bestFit="1" customWidth="1"/>
    <col min="17" max="17" width="3.875" style="2" customWidth="1"/>
    <col min="18" max="18" width="5.00390625" style="2" customWidth="1"/>
    <col min="19" max="19" width="4.125" style="42" bestFit="1" customWidth="1"/>
    <col min="20" max="20" width="3.00390625" style="2" customWidth="1"/>
    <col min="21" max="21" width="4.50390625" style="2" bestFit="1" customWidth="1"/>
    <col min="22" max="22" width="3.00390625" style="2" customWidth="1"/>
    <col min="23" max="23" width="3.875" style="2" customWidth="1"/>
    <col min="24" max="24" width="3.00390625" style="42" customWidth="1"/>
    <col min="25" max="28" width="3.00390625" style="2" customWidth="1"/>
    <col min="29" max="29" width="3.00390625" style="42" customWidth="1"/>
    <col min="30" max="34" width="3.00390625" style="2" customWidth="1"/>
    <col min="35" max="35" width="3.00390625" style="42" customWidth="1"/>
    <col min="36" max="36" width="3.875" style="2" customWidth="1"/>
    <col min="37" max="37" width="34.00390625" style="123" customWidth="1"/>
    <col min="38" max="38" width="4.375" style="39" customWidth="1"/>
    <col min="39" max="39" width="11.50390625" style="0" customWidth="1"/>
    <col min="40" max="40" width="29.875" style="0" customWidth="1"/>
    <col min="41" max="41" width="7.875" style="0" customWidth="1"/>
    <col min="42" max="16384" width="11.50390625" style="0" customWidth="1"/>
  </cols>
  <sheetData>
    <row r="1" spans="1:10" ht="18">
      <c r="A1" s="1" t="s">
        <v>245</v>
      </c>
      <c r="J1" s="6"/>
    </row>
    <row r="3" spans="1:34" ht="11.25">
      <c r="A3" t="s">
        <v>7</v>
      </c>
      <c r="Q3" s="36"/>
      <c r="AH3" s="36"/>
    </row>
    <row r="4" spans="1:38" s="3" customFormat="1" ht="12">
      <c r="A4" s="9" t="s">
        <v>166</v>
      </c>
      <c r="B4" s="4"/>
      <c r="C4" s="4"/>
      <c r="D4" s="10" t="s">
        <v>68</v>
      </c>
      <c r="E4" s="10"/>
      <c r="F4" s="10"/>
      <c r="G4" s="10"/>
      <c r="H4" s="10" t="s">
        <v>68</v>
      </c>
      <c r="I4" s="11"/>
      <c r="J4" s="85"/>
      <c r="K4" s="13"/>
      <c r="L4" s="13" t="s">
        <v>75</v>
      </c>
      <c r="M4" s="13"/>
      <c r="N4" s="43"/>
      <c r="O4" s="14"/>
      <c r="P4" s="12"/>
      <c r="Q4" s="11"/>
      <c r="R4" s="13" t="s">
        <v>12</v>
      </c>
      <c r="S4" s="43"/>
      <c r="T4" s="14"/>
      <c r="U4" s="12"/>
      <c r="V4" s="13"/>
      <c r="W4" s="13" t="s">
        <v>13</v>
      </c>
      <c r="X4" s="43"/>
      <c r="Y4" s="14"/>
      <c r="Z4" s="12"/>
      <c r="AA4" s="13"/>
      <c r="AB4" s="13" t="s">
        <v>76</v>
      </c>
      <c r="AC4" s="43"/>
      <c r="AD4" s="13"/>
      <c r="AE4" s="14"/>
      <c r="AF4" s="13"/>
      <c r="AG4" s="13" t="s">
        <v>14</v>
      </c>
      <c r="AH4" s="11"/>
      <c r="AI4" s="44"/>
      <c r="AJ4" s="5"/>
      <c r="AK4" s="124"/>
      <c r="AL4" s="40"/>
    </row>
    <row r="5" spans="1:38" s="3" customFormat="1" ht="60">
      <c r="A5" s="15" t="s">
        <v>69</v>
      </c>
      <c r="B5" s="16" t="s">
        <v>70</v>
      </c>
      <c r="C5" s="16" t="s">
        <v>273</v>
      </c>
      <c r="D5" s="17" t="s">
        <v>274</v>
      </c>
      <c r="E5" s="17" t="s">
        <v>280</v>
      </c>
      <c r="F5" s="17" t="s">
        <v>281</v>
      </c>
      <c r="G5" s="17" t="s">
        <v>71</v>
      </c>
      <c r="H5" s="17" t="s">
        <v>72</v>
      </c>
      <c r="I5" s="16" t="s">
        <v>82</v>
      </c>
      <c r="J5" s="86"/>
      <c r="K5" s="19" t="s">
        <v>73</v>
      </c>
      <c r="L5" s="19" t="s">
        <v>10</v>
      </c>
      <c r="M5" s="19" t="s">
        <v>9</v>
      </c>
      <c r="N5" s="16" t="s">
        <v>11</v>
      </c>
      <c r="O5" s="20" t="s">
        <v>74</v>
      </c>
      <c r="P5" s="18" t="s">
        <v>73</v>
      </c>
      <c r="Q5" s="19" t="s">
        <v>10</v>
      </c>
      <c r="R5" s="19" t="s">
        <v>9</v>
      </c>
      <c r="S5" s="16" t="s">
        <v>11</v>
      </c>
      <c r="T5" s="20" t="s">
        <v>74</v>
      </c>
      <c r="U5" s="18" t="s">
        <v>73</v>
      </c>
      <c r="V5" s="19" t="s">
        <v>10</v>
      </c>
      <c r="W5" s="19" t="s">
        <v>9</v>
      </c>
      <c r="X5" s="16" t="s">
        <v>11</v>
      </c>
      <c r="Y5" s="20" t="s">
        <v>74</v>
      </c>
      <c r="Z5" s="18" t="s">
        <v>73</v>
      </c>
      <c r="AA5" s="19" t="s">
        <v>10</v>
      </c>
      <c r="AB5" s="19" t="s">
        <v>9</v>
      </c>
      <c r="AC5" s="16" t="s">
        <v>11</v>
      </c>
      <c r="AD5" s="20" t="s">
        <v>74</v>
      </c>
      <c r="AE5" s="20" t="s">
        <v>265</v>
      </c>
      <c r="AF5" s="18" t="s">
        <v>73</v>
      </c>
      <c r="AG5" s="19" t="s">
        <v>10</v>
      </c>
      <c r="AH5" s="19" t="s">
        <v>9</v>
      </c>
      <c r="AI5" s="16" t="s">
        <v>11</v>
      </c>
      <c r="AJ5" s="21" t="s">
        <v>81</v>
      </c>
      <c r="AK5" s="125" t="s">
        <v>270</v>
      </c>
      <c r="AL5" s="41" t="s">
        <v>199</v>
      </c>
    </row>
    <row r="6" spans="1:38" ht="21.75" customHeight="1">
      <c r="A6" t="s">
        <v>102</v>
      </c>
      <c r="B6" s="2" t="s">
        <v>155</v>
      </c>
      <c r="C6" s="2">
        <v>1</v>
      </c>
      <c r="D6" s="38" t="s">
        <v>156</v>
      </c>
      <c r="E6" s="38">
        <v>0</v>
      </c>
      <c r="F6" s="38">
        <v>7</v>
      </c>
      <c r="G6" s="38" t="s">
        <v>157</v>
      </c>
      <c r="H6" s="93">
        <v>0</v>
      </c>
      <c r="I6" s="45">
        <v>10</v>
      </c>
      <c r="J6" s="7" t="s">
        <v>177</v>
      </c>
      <c r="K6" s="63"/>
      <c r="P6" s="88"/>
      <c r="U6" s="45"/>
      <c r="Z6" s="45"/>
      <c r="AE6" s="6"/>
      <c r="AJ6" s="6"/>
      <c r="AK6" s="74" t="s">
        <v>158</v>
      </c>
      <c r="AL6" s="81"/>
    </row>
    <row r="7" spans="4:38" ht="33.75">
      <c r="D7" s="38" t="s">
        <v>214</v>
      </c>
      <c r="E7" s="38">
        <v>7</v>
      </c>
      <c r="F7" s="38">
        <v>55</v>
      </c>
      <c r="G7" s="38" t="s">
        <v>216</v>
      </c>
      <c r="H7" s="93">
        <f aca="true" t="shared" si="0" ref="H7:H12">H$6+E7/100</f>
        <v>0.07</v>
      </c>
      <c r="I7" s="46">
        <v>2</v>
      </c>
      <c r="J7" s="7" t="s">
        <v>140</v>
      </c>
      <c r="K7" s="2">
        <v>80</v>
      </c>
      <c r="P7" s="89">
        <v>20</v>
      </c>
      <c r="Q7" s="2">
        <v>0.1</v>
      </c>
      <c r="R7" s="2">
        <v>0.6</v>
      </c>
      <c r="S7" s="42">
        <v>1</v>
      </c>
      <c r="T7" s="2">
        <v>7</v>
      </c>
      <c r="U7" s="46"/>
      <c r="Z7" s="46">
        <v>1</v>
      </c>
      <c r="AE7" s="7"/>
      <c r="AJ7" s="7">
        <v>4.5</v>
      </c>
      <c r="AK7" s="75" t="s">
        <v>282</v>
      </c>
      <c r="AL7" s="82"/>
    </row>
    <row r="8" spans="4:38" ht="11.25">
      <c r="D8" s="38" t="s">
        <v>215</v>
      </c>
      <c r="E8" s="38">
        <v>55</v>
      </c>
      <c r="F8" s="38">
        <v>60</v>
      </c>
      <c r="G8" s="38" t="s">
        <v>217</v>
      </c>
      <c r="H8" s="93">
        <f t="shared" si="0"/>
        <v>0.55</v>
      </c>
      <c r="I8" s="46">
        <v>2</v>
      </c>
      <c r="J8" s="7" t="s">
        <v>140</v>
      </c>
      <c r="K8" s="2">
        <v>90</v>
      </c>
      <c r="P8" s="89">
        <v>10</v>
      </c>
      <c r="R8" s="2">
        <v>0.5</v>
      </c>
      <c r="S8" s="42">
        <v>1</v>
      </c>
      <c r="T8" s="2">
        <v>7</v>
      </c>
      <c r="U8" s="46"/>
      <c r="Z8" s="46">
        <v>1</v>
      </c>
      <c r="AE8" s="7"/>
      <c r="AJ8" s="7">
        <v>4</v>
      </c>
      <c r="AK8" s="75" t="s">
        <v>283</v>
      </c>
      <c r="AL8" s="82"/>
    </row>
    <row r="9" spans="4:38" ht="11.25">
      <c r="D9" s="38" t="s">
        <v>220</v>
      </c>
      <c r="E9" s="38">
        <v>60</v>
      </c>
      <c r="F9" s="38">
        <v>69</v>
      </c>
      <c r="G9" s="38" t="s">
        <v>218</v>
      </c>
      <c r="H9" s="93">
        <f t="shared" si="0"/>
        <v>0.6</v>
      </c>
      <c r="I9" s="46">
        <v>1</v>
      </c>
      <c r="J9" s="7" t="s">
        <v>139</v>
      </c>
      <c r="K9" s="2">
        <v>95</v>
      </c>
      <c r="P9" s="89"/>
      <c r="U9" s="46"/>
      <c r="Z9" s="46">
        <v>1</v>
      </c>
      <c r="AE9" s="7"/>
      <c r="AJ9" s="7">
        <v>3.5</v>
      </c>
      <c r="AK9" s="75"/>
      <c r="AL9" s="82"/>
    </row>
    <row r="10" spans="4:38" ht="21.75" customHeight="1">
      <c r="D10" s="38" t="s">
        <v>221</v>
      </c>
      <c r="E10" s="38">
        <v>69</v>
      </c>
      <c r="F10" s="38">
        <v>108</v>
      </c>
      <c r="G10" s="38" t="s">
        <v>225</v>
      </c>
      <c r="H10" s="93">
        <f t="shared" si="0"/>
        <v>0.69</v>
      </c>
      <c r="I10" s="46">
        <v>2</v>
      </c>
      <c r="J10" s="7" t="s">
        <v>140</v>
      </c>
      <c r="K10" s="2">
        <v>88</v>
      </c>
      <c r="P10" s="89">
        <v>8</v>
      </c>
      <c r="R10" s="2">
        <v>0.5</v>
      </c>
      <c r="S10" s="42">
        <v>1</v>
      </c>
      <c r="T10" s="2">
        <v>7</v>
      </c>
      <c r="U10" s="87" t="s">
        <v>256</v>
      </c>
      <c r="W10" s="2">
        <v>0.25</v>
      </c>
      <c r="Z10" s="46">
        <v>1</v>
      </c>
      <c r="AE10" s="7"/>
      <c r="AJ10" s="7">
        <v>4</v>
      </c>
      <c r="AK10" s="75" t="s">
        <v>283</v>
      </c>
      <c r="AL10" s="82"/>
    </row>
    <row r="11" spans="4:38" ht="21.75" customHeight="1">
      <c r="D11" s="38" t="s">
        <v>224</v>
      </c>
      <c r="E11" s="38">
        <v>108</v>
      </c>
      <c r="F11" s="38">
        <v>122</v>
      </c>
      <c r="G11" s="38" t="s">
        <v>159</v>
      </c>
      <c r="H11" s="93">
        <f t="shared" si="0"/>
        <v>1.08</v>
      </c>
      <c r="I11" s="46">
        <v>2</v>
      </c>
      <c r="J11" s="7" t="s">
        <v>140</v>
      </c>
      <c r="K11" s="2">
        <v>80</v>
      </c>
      <c r="P11" s="89">
        <v>20</v>
      </c>
      <c r="Q11" s="2">
        <v>0.3</v>
      </c>
      <c r="S11" s="42">
        <v>1</v>
      </c>
      <c r="T11" s="2">
        <v>7</v>
      </c>
      <c r="U11" s="46"/>
      <c r="Z11" s="46">
        <v>1</v>
      </c>
      <c r="AE11" s="7"/>
      <c r="AJ11" s="7">
        <v>3.5</v>
      </c>
      <c r="AK11" s="75" t="s">
        <v>246</v>
      </c>
      <c r="AL11" s="82"/>
    </row>
    <row r="12" spans="1:38" ht="33.75">
      <c r="A12" s="49"/>
      <c r="B12" s="36"/>
      <c r="C12" s="36"/>
      <c r="D12" s="50" t="s">
        <v>226</v>
      </c>
      <c r="E12" s="50">
        <v>122</v>
      </c>
      <c r="F12" s="50">
        <v>136</v>
      </c>
      <c r="G12" s="50" t="s">
        <v>219</v>
      </c>
      <c r="H12" s="94">
        <f t="shared" si="0"/>
        <v>1.22</v>
      </c>
      <c r="I12" s="52">
        <v>2</v>
      </c>
      <c r="J12" s="8" t="s">
        <v>140</v>
      </c>
      <c r="K12" s="36">
        <v>90</v>
      </c>
      <c r="L12" s="36"/>
      <c r="M12" s="36"/>
      <c r="N12" s="51"/>
      <c r="O12" s="36"/>
      <c r="P12" s="90">
        <v>10</v>
      </c>
      <c r="Q12" s="36">
        <v>0.5</v>
      </c>
      <c r="R12" s="36"/>
      <c r="S12" s="51">
        <v>1.5</v>
      </c>
      <c r="T12" s="36">
        <v>7</v>
      </c>
      <c r="U12" s="52"/>
      <c r="V12" s="36"/>
      <c r="W12" s="36"/>
      <c r="X12" s="51"/>
      <c r="Y12" s="36"/>
      <c r="Z12" s="52">
        <v>1</v>
      </c>
      <c r="AA12" s="36"/>
      <c r="AB12" s="36"/>
      <c r="AC12" s="51"/>
      <c r="AD12" s="36"/>
      <c r="AE12" s="8"/>
      <c r="AF12" s="36"/>
      <c r="AG12" s="36"/>
      <c r="AH12" s="36"/>
      <c r="AI12" s="51"/>
      <c r="AJ12" s="8">
        <v>5</v>
      </c>
      <c r="AK12" s="77" t="s">
        <v>284</v>
      </c>
      <c r="AL12" s="83"/>
    </row>
    <row r="13" spans="1:38" ht="68.25">
      <c r="A13" s="49" t="s">
        <v>102</v>
      </c>
      <c r="B13" s="36" t="s">
        <v>103</v>
      </c>
      <c r="C13" s="36">
        <v>1</v>
      </c>
      <c r="D13" s="50" t="s">
        <v>104</v>
      </c>
      <c r="E13" s="50">
        <v>0</v>
      </c>
      <c r="F13" s="50">
        <v>44</v>
      </c>
      <c r="G13" s="50" t="s">
        <v>105</v>
      </c>
      <c r="H13" s="95">
        <v>13.9</v>
      </c>
      <c r="I13" s="52">
        <v>2</v>
      </c>
      <c r="J13" s="8" t="s">
        <v>140</v>
      </c>
      <c r="K13" s="36">
        <v>80</v>
      </c>
      <c r="L13" s="36"/>
      <c r="M13" s="36"/>
      <c r="N13" s="51"/>
      <c r="O13" s="36"/>
      <c r="P13" s="90">
        <v>20</v>
      </c>
      <c r="Q13" s="36">
        <v>0.2</v>
      </c>
      <c r="R13" s="36"/>
      <c r="S13" s="51">
        <v>1</v>
      </c>
      <c r="T13" s="36">
        <v>7</v>
      </c>
      <c r="U13" s="52"/>
      <c r="V13" s="36"/>
      <c r="W13" s="36" t="s">
        <v>106</v>
      </c>
      <c r="X13" s="51"/>
      <c r="Y13" s="36"/>
      <c r="Z13" s="52">
        <v>1</v>
      </c>
      <c r="AA13" s="36"/>
      <c r="AB13" s="36"/>
      <c r="AC13" s="51"/>
      <c r="AD13" s="36"/>
      <c r="AE13" s="8"/>
      <c r="AF13" s="36"/>
      <c r="AG13" s="36"/>
      <c r="AH13" s="36"/>
      <c r="AI13" s="51"/>
      <c r="AJ13" s="8">
        <v>5</v>
      </c>
      <c r="AK13" s="78" t="s">
        <v>285</v>
      </c>
      <c r="AL13" s="83">
        <v>25</v>
      </c>
    </row>
    <row r="14" spans="2:38" ht="45">
      <c r="B14" s="2" t="s">
        <v>107</v>
      </c>
      <c r="C14" s="2">
        <v>1</v>
      </c>
      <c r="D14" s="38" t="s">
        <v>227</v>
      </c>
      <c r="E14" s="38">
        <v>0</v>
      </c>
      <c r="F14" s="38">
        <v>45</v>
      </c>
      <c r="G14" s="38" t="s">
        <v>108</v>
      </c>
      <c r="H14" s="93">
        <v>18.9</v>
      </c>
      <c r="I14" s="46">
        <v>2</v>
      </c>
      <c r="J14" s="7" t="s">
        <v>140</v>
      </c>
      <c r="K14" s="2">
        <v>75</v>
      </c>
      <c r="P14" s="89">
        <v>25</v>
      </c>
      <c r="R14" s="2">
        <v>0.2</v>
      </c>
      <c r="S14" s="42">
        <v>0.5</v>
      </c>
      <c r="T14" s="2">
        <v>2</v>
      </c>
      <c r="U14" s="46"/>
      <c r="Z14" s="46">
        <v>2</v>
      </c>
      <c r="AE14" s="7">
        <v>0</v>
      </c>
      <c r="AJ14" s="47" t="s">
        <v>109</v>
      </c>
      <c r="AK14" s="75" t="s">
        <v>249</v>
      </c>
      <c r="AL14" s="82">
        <v>70</v>
      </c>
    </row>
    <row r="15" spans="4:38" ht="33.75">
      <c r="D15" s="38" t="s">
        <v>110</v>
      </c>
      <c r="E15" s="38">
        <v>45</v>
      </c>
      <c r="F15" s="38">
        <v>92</v>
      </c>
      <c r="G15" s="38" t="s">
        <v>111</v>
      </c>
      <c r="H15" s="93">
        <f>H$14+E15/100</f>
        <v>19.349999999999998</v>
      </c>
      <c r="I15" s="46">
        <v>2</v>
      </c>
      <c r="J15" s="7" t="s">
        <v>140</v>
      </c>
      <c r="K15" s="2" t="s">
        <v>115</v>
      </c>
      <c r="P15" s="89" t="s">
        <v>114</v>
      </c>
      <c r="U15" s="46"/>
      <c r="Z15" s="46"/>
      <c r="AE15" s="7"/>
      <c r="AJ15" s="7"/>
      <c r="AK15" s="75" t="s">
        <v>286</v>
      </c>
      <c r="AL15" s="82">
        <v>25</v>
      </c>
    </row>
    <row r="16" spans="4:38" ht="21.75" customHeight="1">
      <c r="D16" s="38" t="s">
        <v>112</v>
      </c>
      <c r="E16" s="38">
        <v>92</v>
      </c>
      <c r="F16" s="38">
        <v>122</v>
      </c>
      <c r="G16" s="38" t="s">
        <v>128</v>
      </c>
      <c r="H16" s="93">
        <f>H$14+E16/100</f>
        <v>19.82</v>
      </c>
      <c r="I16" s="46">
        <v>2</v>
      </c>
      <c r="J16" s="7" t="s">
        <v>140</v>
      </c>
      <c r="K16" s="2">
        <v>65</v>
      </c>
      <c r="P16" s="89">
        <v>25</v>
      </c>
      <c r="R16" s="2">
        <v>0.3</v>
      </c>
      <c r="S16" s="42">
        <v>1.5</v>
      </c>
      <c r="U16" s="46" t="s">
        <v>257</v>
      </c>
      <c r="W16" s="2">
        <v>0.2</v>
      </c>
      <c r="Z16" s="46">
        <v>2</v>
      </c>
      <c r="AE16" s="7"/>
      <c r="AJ16" s="7"/>
      <c r="AK16" s="75" t="s">
        <v>116</v>
      </c>
      <c r="AL16" s="82"/>
    </row>
    <row r="17" spans="1:38" ht="21.75" customHeight="1">
      <c r="A17" s="49"/>
      <c r="B17" s="36"/>
      <c r="C17" s="36"/>
      <c r="D17" s="50" t="s">
        <v>113</v>
      </c>
      <c r="E17" s="50">
        <v>122</v>
      </c>
      <c r="F17" s="50">
        <v>126</v>
      </c>
      <c r="G17" s="50" t="s">
        <v>134</v>
      </c>
      <c r="H17" s="94">
        <f>H$14+E17/100</f>
        <v>20.119999999999997</v>
      </c>
      <c r="I17" s="52">
        <v>2</v>
      </c>
      <c r="J17" s="8" t="s">
        <v>140</v>
      </c>
      <c r="K17" s="36"/>
      <c r="L17" s="36"/>
      <c r="M17" s="36"/>
      <c r="N17" s="51"/>
      <c r="O17" s="36"/>
      <c r="P17" s="90"/>
      <c r="Q17" s="36"/>
      <c r="R17" s="36"/>
      <c r="S17" s="51"/>
      <c r="T17" s="36"/>
      <c r="U17" s="52"/>
      <c r="V17" s="36"/>
      <c r="W17" s="36"/>
      <c r="X17" s="51"/>
      <c r="Y17" s="36"/>
      <c r="Z17" s="52"/>
      <c r="AA17" s="36"/>
      <c r="AB17" s="36"/>
      <c r="AC17" s="51"/>
      <c r="AD17" s="36"/>
      <c r="AE17" s="8"/>
      <c r="AF17" s="36"/>
      <c r="AG17" s="36"/>
      <c r="AH17" s="36"/>
      <c r="AI17" s="51"/>
      <c r="AJ17" s="8">
        <v>4.5</v>
      </c>
      <c r="AK17" s="77"/>
      <c r="AL17" s="83"/>
    </row>
    <row r="18" spans="1:38" ht="21.75" customHeight="1">
      <c r="A18" t="s">
        <v>102</v>
      </c>
      <c r="B18" s="2" t="s">
        <v>107</v>
      </c>
      <c r="C18" s="2">
        <v>2</v>
      </c>
      <c r="D18" s="38" t="s">
        <v>117</v>
      </c>
      <c r="E18" s="38">
        <v>0</v>
      </c>
      <c r="F18" s="38">
        <v>66</v>
      </c>
      <c r="G18" s="38" t="s">
        <v>119</v>
      </c>
      <c r="H18" s="93">
        <v>20.16</v>
      </c>
      <c r="I18" s="46">
        <v>2</v>
      </c>
      <c r="J18" s="7" t="s">
        <v>140</v>
      </c>
      <c r="K18" s="63">
        <v>90</v>
      </c>
      <c r="P18" s="89">
        <v>10</v>
      </c>
      <c r="R18" s="2">
        <v>0.5</v>
      </c>
      <c r="S18" s="42">
        <v>1</v>
      </c>
      <c r="T18" s="2">
        <v>7</v>
      </c>
      <c r="U18" s="46"/>
      <c r="Z18" s="46">
        <v>1</v>
      </c>
      <c r="AE18" s="7"/>
      <c r="AJ18" s="7">
        <v>4</v>
      </c>
      <c r="AK18" s="75" t="s">
        <v>283</v>
      </c>
      <c r="AL18" s="82">
        <v>30</v>
      </c>
    </row>
    <row r="19" spans="4:38" ht="21.75" customHeight="1">
      <c r="D19" s="38" t="s">
        <v>118</v>
      </c>
      <c r="E19" s="38">
        <v>66</v>
      </c>
      <c r="F19" s="38">
        <v>113</v>
      </c>
      <c r="G19" s="38" t="s">
        <v>120</v>
      </c>
      <c r="H19" s="93">
        <f>H$18+E19/100</f>
        <v>20.82</v>
      </c>
      <c r="I19" s="46">
        <v>2</v>
      </c>
      <c r="J19" s="7" t="s">
        <v>140</v>
      </c>
      <c r="K19" s="2" t="s">
        <v>121</v>
      </c>
      <c r="P19" s="89" t="s">
        <v>122</v>
      </c>
      <c r="R19" s="2">
        <v>0.6</v>
      </c>
      <c r="S19" s="42">
        <v>1.5</v>
      </c>
      <c r="T19" s="2">
        <v>1</v>
      </c>
      <c r="U19" s="46" t="s">
        <v>258</v>
      </c>
      <c r="Z19" s="46">
        <v>1</v>
      </c>
      <c r="AE19" s="7"/>
      <c r="AJ19" s="7">
        <v>3.5</v>
      </c>
      <c r="AK19" s="75" t="s">
        <v>287</v>
      </c>
      <c r="AL19" s="82">
        <v>50</v>
      </c>
    </row>
    <row r="20" spans="1:38" ht="22.5">
      <c r="A20" s="49"/>
      <c r="B20" s="36"/>
      <c r="C20" s="36"/>
      <c r="D20" s="50"/>
      <c r="E20" s="50"/>
      <c r="F20" s="50"/>
      <c r="G20" s="50"/>
      <c r="H20" s="95"/>
      <c r="I20" s="52"/>
      <c r="J20" s="8" t="s">
        <v>140</v>
      </c>
      <c r="K20" s="36"/>
      <c r="L20" s="36"/>
      <c r="M20" s="36"/>
      <c r="N20" s="51"/>
      <c r="O20" s="36"/>
      <c r="P20" s="90"/>
      <c r="Q20" s="36"/>
      <c r="R20" s="36"/>
      <c r="S20" s="51"/>
      <c r="T20" s="36"/>
      <c r="U20" s="52"/>
      <c r="V20" s="36"/>
      <c r="W20" s="36"/>
      <c r="X20" s="51"/>
      <c r="Y20" s="36"/>
      <c r="Z20" s="52"/>
      <c r="AA20" s="36"/>
      <c r="AB20" s="36"/>
      <c r="AC20" s="51"/>
      <c r="AD20" s="36"/>
      <c r="AE20" s="8"/>
      <c r="AF20" s="36"/>
      <c r="AG20" s="36"/>
      <c r="AH20" s="36"/>
      <c r="AI20" s="51"/>
      <c r="AJ20" s="8"/>
      <c r="AK20" s="77" t="s">
        <v>251</v>
      </c>
      <c r="AL20" s="83"/>
    </row>
    <row r="21" spans="1:38" ht="68.25">
      <c r="A21" t="s">
        <v>102</v>
      </c>
      <c r="B21" s="2" t="s">
        <v>124</v>
      </c>
      <c r="C21" s="2">
        <v>1</v>
      </c>
      <c r="D21" s="38" t="s">
        <v>125</v>
      </c>
      <c r="E21" s="38">
        <v>0</v>
      </c>
      <c r="F21" s="38">
        <v>77</v>
      </c>
      <c r="G21" s="38" t="s">
        <v>126</v>
      </c>
      <c r="H21" s="93">
        <v>23.4</v>
      </c>
      <c r="I21" s="46">
        <v>2</v>
      </c>
      <c r="J21" s="7" t="s">
        <v>140</v>
      </c>
      <c r="P21" s="89"/>
      <c r="R21" s="2">
        <v>0.2</v>
      </c>
      <c r="S21" s="42">
        <v>0.5</v>
      </c>
      <c r="U21" s="46"/>
      <c r="Z21" s="46"/>
      <c r="AE21" s="7"/>
      <c r="AJ21" s="7">
        <v>5</v>
      </c>
      <c r="AK21" s="75" t="s">
        <v>288</v>
      </c>
      <c r="AL21" s="82"/>
    </row>
    <row r="22" spans="4:38" ht="21.75" customHeight="1">
      <c r="D22" s="38" t="s">
        <v>127</v>
      </c>
      <c r="E22" s="38">
        <v>77</v>
      </c>
      <c r="F22" s="38">
        <v>112</v>
      </c>
      <c r="G22" s="38" t="s">
        <v>128</v>
      </c>
      <c r="H22" s="93">
        <f>H$21+E22/100</f>
        <v>24.169999999999998</v>
      </c>
      <c r="I22" s="46">
        <v>1.5</v>
      </c>
      <c r="J22" s="7" t="s">
        <v>139</v>
      </c>
      <c r="K22" s="2" t="s">
        <v>129</v>
      </c>
      <c r="P22" s="89" t="s">
        <v>130</v>
      </c>
      <c r="R22" s="2">
        <v>0.3</v>
      </c>
      <c r="S22" s="42">
        <v>1</v>
      </c>
      <c r="T22" s="2">
        <v>2</v>
      </c>
      <c r="U22" s="46"/>
      <c r="Z22" s="46">
        <v>1</v>
      </c>
      <c r="AE22" s="7"/>
      <c r="AJ22" s="7">
        <v>4</v>
      </c>
      <c r="AK22" s="75" t="s">
        <v>289</v>
      </c>
      <c r="AL22" s="82"/>
    </row>
    <row r="23" spans="4:38" ht="21.75" customHeight="1">
      <c r="D23" s="38" t="s">
        <v>133</v>
      </c>
      <c r="E23" s="38">
        <v>112</v>
      </c>
      <c r="F23" s="38">
        <v>130</v>
      </c>
      <c r="G23" s="38" t="s">
        <v>134</v>
      </c>
      <c r="H23" s="93">
        <f>H$21+E23/100</f>
        <v>24.52</v>
      </c>
      <c r="I23" s="46"/>
      <c r="P23" s="89"/>
      <c r="U23" s="46"/>
      <c r="Z23" s="46"/>
      <c r="AE23" s="7"/>
      <c r="AJ23" s="7"/>
      <c r="AK23" s="75"/>
      <c r="AL23" s="82"/>
    </row>
    <row r="24" spans="1:38" ht="22.5">
      <c r="A24" s="49"/>
      <c r="B24" s="36"/>
      <c r="C24" s="36"/>
      <c r="D24" s="50" t="s">
        <v>132</v>
      </c>
      <c r="E24" s="50">
        <v>130</v>
      </c>
      <c r="F24" s="50">
        <v>149</v>
      </c>
      <c r="G24" s="50" t="s">
        <v>135</v>
      </c>
      <c r="H24" s="94">
        <f>H$21+E24/100</f>
        <v>24.7</v>
      </c>
      <c r="I24" s="52">
        <v>2</v>
      </c>
      <c r="J24" s="8" t="s">
        <v>140</v>
      </c>
      <c r="K24" s="36"/>
      <c r="L24" s="36"/>
      <c r="M24" s="36"/>
      <c r="N24" s="51"/>
      <c r="O24" s="36"/>
      <c r="P24" s="90"/>
      <c r="Q24" s="36"/>
      <c r="R24" s="36"/>
      <c r="S24" s="51"/>
      <c r="T24" s="36"/>
      <c r="U24" s="52"/>
      <c r="V24" s="36"/>
      <c r="W24" s="36"/>
      <c r="X24" s="51"/>
      <c r="Y24" s="36"/>
      <c r="Z24" s="52"/>
      <c r="AA24" s="36"/>
      <c r="AB24" s="36"/>
      <c r="AC24" s="51"/>
      <c r="AD24" s="36"/>
      <c r="AE24" s="8"/>
      <c r="AF24" s="36"/>
      <c r="AG24" s="36"/>
      <c r="AH24" s="36"/>
      <c r="AI24" s="51"/>
      <c r="AJ24" s="8">
        <v>5</v>
      </c>
      <c r="AK24" s="77" t="s">
        <v>253</v>
      </c>
      <c r="AL24" s="83"/>
    </row>
    <row r="25" spans="1:38" ht="33.75">
      <c r="A25" t="s">
        <v>102</v>
      </c>
      <c r="B25" s="2" t="s">
        <v>124</v>
      </c>
      <c r="C25" s="2">
        <v>2</v>
      </c>
      <c r="D25" s="38" t="s">
        <v>26</v>
      </c>
      <c r="E25" s="38">
        <v>0</v>
      </c>
      <c r="F25" s="38">
        <v>79</v>
      </c>
      <c r="G25" s="38" t="s">
        <v>28</v>
      </c>
      <c r="H25" s="93">
        <v>24.9</v>
      </c>
      <c r="I25" s="46">
        <v>2</v>
      </c>
      <c r="J25" s="7" t="s">
        <v>140</v>
      </c>
      <c r="K25" s="63">
        <v>80</v>
      </c>
      <c r="P25" s="89">
        <v>20</v>
      </c>
      <c r="Q25" s="2">
        <v>0.2</v>
      </c>
      <c r="R25" s="2">
        <v>0.6</v>
      </c>
      <c r="S25" s="42">
        <v>1</v>
      </c>
      <c r="T25" s="2">
        <v>7</v>
      </c>
      <c r="U25" s="46"/>
      <c r="Z25" s="46">
        <v>1</v>
      </c>
      <c r="AE25" s="7"/>
      <c r="AJ25" s="7">
        <v>5</v>
      </c>
      <c r="AK25" s="75" t="s">
        <v>290</v>
      </c>
      <c r="AL25" s="82"/>
    </row>
    <row r="26" spans="4:38" ht="21.75" customHeight="1">
      <c r="D26" s="38" t="s">
        <v>24</v>
      </c>
      <c r="E26" s="38">
        <v>43</v>
      </c>
      <c r="F26" s="38">
        <v>50</v>
      </c>
      <c r="G26" s="38" t="s">
        <v>27</v>
      </c>
      <c r="H26" s="93">
        <f>H$25+E26/100</f>
        <v>25.33</v>
      </c>
      <c r="I26" s="46">
        <v>1</v>
      </c>
      <c r="J26" s="7" t="s">
        <v>139</v>
      </c>
      <c r="K26" s="2">
        <v>98</v>
      </c>
      <c r="P26" s="89"/>
      <c r="U26" s="46"/>
      <c r="Z26" s="46">
        <v>1</v>
      </c>
      <c r="AE26" s="7"/>
      <c r="AJ26" s="7"/>
      <c r="AK26" s="75"/>
      <c r="AL26" s="82"/>
    </row>
    <row r="27" spans="4:38" ht="21.75" customHeight="1">
      <c r="D27" s="38" t="s">
        <v>25</v>
      </c>
      <c r="E27" s="38">
        <v>50</v>
      </c>
      <c r="F27" s="38">
        <v>79</v>
      </c>
      <c r="G27" s="38" t="s">
        <v>29</v>
      </c>
      <c r="H27" s="93">
        <f>H$25+E27/100</f>
        <v>25.4</v>
      </c>
      <c r="I27" s="46">
        <v>2</v>
      </c>
      <c r="J27" s="7" t="s">
        <v>140</v>
      </c>
      <c r="K27" s="2">
        <v>80</v>
      </c>
      <c r="P27" s="89">
        <v>20</v>
      </c>
      <c r="Q27" s="2">
        <v>0.2</v>
      </c>
      <c r="R27" s="2">
        <v>0.6</v>
      </c>
      <c r="S27" s="42">
        <v>1</v>
      </c>
      <c r="T27" s="2">
        <v>7</v>
      </c>
      <c r="U27" s="46"/>
      <c r="Z27" s="46">
        <v>1</v>
      </c>
      <c r="AE27" s="7"/>
      <c r="AJ27" s="7">
        <v>5</v>
      </c>
      <c r="AK27" s="75"/>
      <c r="AL27" s="82"/>
    </row>
    <row r="28" spans="1:38" ht="21.75" customHeight="1">
      <c r="A28" s="49"/>
      <c r="B28" s="36"/>
      <c r="C28" s="36"/>
      <c r="D28" s="50" t="s">
        <v>30</v>
      </c>
      <c r="E28" s="50">
        <v>79</v>
      </c>
      <c r="F28" s="50">
        <v>86</v>
      </c>
      <c r="G28" s="50" t="s">
        <v>31</v>
      </c>
      <c r="H28" s="94">
        <f>H$25+E28/100</f>
        <v>25.689999999999998</v>
      </c>
      <c r="I28" s="52">
        <v>1</v>
      </c>
      <c r="J28" s="8" t="s">
        <v>139</v>
      </c>
      <c r="K28" s="36">
        <v>98</v>
      </c>
      <c r="L28" s="36"/>
      <c r="M28" s="36"/>
      <c r="N28" s="51"/>
      <c r="O28" s="36"/>
      <c r="P28" s="90"/>
      <c r="Q28" s="36"/>
      <c r="R28" s="36"/>
      <c r="S28" s="51"/>
      <c r="T28" s="36"/>
      <c r="U28" s="52"/>
      <c r="V28" s="36"/>
      <c r="W28" s="36"/>
      <c r="X28" s="51"/>
      <c r="Y28" s="36"/>
      <c r="Z28" s="52">
        <v>1</v>
      </c>
      <c r="AA28" s="36"/>
      <c r="AB28" s="36"/>
      <c r="AC28" s="51"/>
      <c r="AD28" s="36"/>
      <c r="AE28" s="8"/>
      <c r="AF28" s="36"/>
      <c r="AG28" s="36"/>
      <c r="AH28" s="36"/>
      <c r="AI28" s="51"/>
      <c r="AJ28" s="8"/>
      <c r="AK28" s="77"/>
      <c r="AL28" s="83"/>
    </row>
    <row r="29" spans="1:38" ht="33.75">
      <c r="A29" s="53" t="s">
        <v>102</v>
      </c>
      <c r="B29" s="54" t="s">
        <v>32</v>
      </c>
      <c r="C29" s="54">
        <v>1</v>
      </c>
      <c r="D29" s="55" t="s">
        <v>33</v>
      </c>
      <c r="E29" s="55">
        <v>0</v>
      </c>
      <c r="F29" s="55">
        <v>39</v>
      </c>
      <c r="G29" s="55" t="s">
        <v>108</v>
      </c>
      <c r="H29" s="96">
        <v>28.4</v>
      </c>
      <c r="I29" s="58">
        <v>2</v>
      </c>
      <c r="J29" s="56" t="s">
        <v>140</v>
      </c>
      <c r="K29" s="54">
        <v>80</v>
      </c>
      <c r="L29" s="54"/>
      <c r="M29" s="54">
        <v>0.4</v>
      </c>
      <c r="N29" s="57"/>
      <c r="O29" s="54"/>
      <c r="P29" s="91">
        <v>20</v>
      </c>
      <c r="Q29" s="54">
        <v>0.1</v>
      </c>
      <c r="R29" s="54">
        <v>0.6</v>
      </c>
      <c r="S29" s="57">
        <v>1.5</v>
      </c>
      <c r="T29" s="54">
        <v>7</v>
      </c>
      <c r="U29" s="58"/>
      <c r="V29" s="54"/>
      <c r="W29" s="54"/>
      <c r="X29" s="57"/>
      <c r="Y29" s="54"/>
      <c r="Z29" s="58">
        <v>1</v>
      </c>
      <c r="AA29" s="54"/>
      <c r="AB29" s="54"/>
      <c r="AC29" s="57"/>
      <c r="AD29" s="54"/>
      <c r="AE29" s="56"/>
      <c r="AF29" s="54"/>
      <c r="AG29" s="54"/>
      <c r="AH29" s="54"/>
      <c r="AI29" s="57"/>
      <c r="AJ29" s="56">
        <v>5</v>
      </c>
      <c r="AK29" s="80" t="s">
        <v>291</v>
      </c>
      <c r="AL29" s="84"/>
    </row>
    <row r="30" spans="1:38" ht="21.75" customHeight="1">
      <c r="A30" t="s">
        <v>102</v>
      </c>
      <c r="B30" s="2" t="s">
        <v>34</v>
      </c>
      <c r="C30" s="2">
        <v>1</v>
      </c>
      <c r="D30" s="38" t="s">
        <v>35</v>
      </c>
      <c r="E30" s="38">
        <v>0</v>
      </c>
      <c r="F30" s="38">
        <v>5</v>
      </c>
      <c r="G30" s="38" t="s">
        <v>157</v>
      </c>
      <c r="H30" s="93">
        <v>32.9</v>
      </c>
      <c r="I30" s="46">
        <v>2</v>
      </c>
      <c r="K30" s="63"/>
      <c r="P30" s="89"/>
      <c r="S30" s="42" t="s">
        <v>50</v>
      </c>
      <c r="U30" s="46"/>
      <c r="Z30" s="46" t="s">
        <v>50</v>
      </c>
      <c r="AE30" s="7"/>
      <c r="AJ30" s="7">
        <v>3</v>
      </c>
      <c r="AK30" s="75" t="s">
        <v>53</v>
      </c>
      <c r="AL30" s="82"/>
    </row>
    <row r="31" spans="4:38" ht="21.75" customHeight="1">
      <c r="D31" s="38" t="s">
        <v>36</v>
      </c>
      <c r="E31" s="38">
        <v>5</v>
      </c>
      <c r="F31" s="38">
        <v>13</v>
      </c>
      <c r="G31" s="38" t="s">
        <v>44</v>
      </c>
      <c r="H31" s="93">
        <f>H$30+E31/100</f>
        <v>32.949999999999996</v>
      </c>
      <c r="I31" s="46">
        <v>1</v>
      </c>
      <c r="J31" s="7" t="s">
        <v>139</v>
      </c>
      <c r="K31" s="2">
        <v>98</v>
      </c>
      <c r="P31" s="89"/>
      <c r="U31" s="46"/>
      <c r="Z31" s="46"/>
      <c r="AE31" s="7"/>
      <c r="AJ31" s="7"/>
      <c r="AK31" s="75" t="s">
        <v>255</v>
      </c>
      <c r="AL31" s="82"/>
    </row>
    <row r="32" spans="4:38" ht="33.75">
      <c r="D32" s="38" t="s">
        <v>37</v>
      </c>
      <c r="E32" s="38">
        <v>13</v>
      </c>
      <c r="F32" s="38">
        <v>23</v>
      </c>
      <c r="G32" s="38" t="s">
        <v>45</v>
      </c>
      <c r="H32" s="93">
        <f aca="true" t="shared" si="1" ref="H32:H38">H$30+E32/100</f>
        <v>33.03</v>
      </c>
      <c r="I32" s="46">
        <v>2</v>
      </c>
      <c r="J32" s="7" t="s">
        <v>140</v>
      </c>
      <c r="K32" s="2">
        <v>75</v>
      </c>
      <c r="P32" s="89">
        <v>25</v>
      </c>
      <c r="Q32" s="2">
        <v>0.2</v>
      </c>
      <c r="R32" s="2">
        <v>0.6</v>
      </c>
      <c r="S32" s="42">
        <v>1</v>
      </c>
      <c r="T32" s="2">
        <v>7</v>
      </c>
      <c r="U32" s="46"/>
      <c r="Z32" s="46">
        <v>1</v>
      </c>
      <c r="AE32" s="7"/>
      <c r="AJ32" s="47" t="s">
        <v>51</v>
      </c>
      <c r="AK32" s="75" t="s">
        <v>291</v>
      </c>
      <c r="AL32" s="82"/>
    </row>
    <row r="33" spans="4:38" ht="21.75" customHeight="1">
      <c r="D33" s="38" t="s">
        <v>38</v>
      </c>
      <c r="E33" s="38">
        <v>23</v>
      </c>
      <c r="F33" s="38">
        <v>41</v>
      </c>
      <c r="G33" s="38" t="s">
        <v>46</v>
      </c>
      <c r="H33" s="93">
        <f t="shared" si="1"/>
        <v>33.129999999999995</v>
      </c>
      <c r="I33" s="46">
        <v>2</v>
      </c>
      <c r="J33" s="7" t="s">
        <v>140</v>
      </c>
      <c r="K33" s="2">
        <v>75</v>
      </c>
      <c r="P33" s="89">
        <v>25</v>
      </c>
      <c r="Q33" s="2">
        <v>0.2</v>
      </c>
      <c r="R33" s="2">
        <v>0.6</v>
      </c>
      <c r="S33" s="42">
        <v>1</v>
      </c>
      <c r="T33" s="2">
        <v>7</v>
      </c>
      <c r="U33" s="46"/>
      <c r="Z33" s="46">
        <v>1</v>
      </c>
      <c r="AE33" s="7"/>
      <c r="AJ33" s="47" t="s">
        <v>51</v>
      </c>
      <c r="AK33" s="75" t="s">
        <v>223</v>
      </c>
      <c r="AL33" s="82"/>
    </row>
    <row r="34" spans="4:38" ht="21.75" customHeight="1">
      <c r="D34" s="38" t="s">
        <v>39</v>
      </c>
      <c r="E34" s="38">
        <v>41</v>
      </c>
      <c r="F34" s="38">
        <v>50</v>
      </c>
      <c r="G34" s="38" t="s">
        <v>27</v>
      </c>
      <c r="H34" s="93">
        <f t="shared" si="1"/>
        <v>33.309999999999995</v>
      </c>
      <c r="I34" s="46">
        <v>1</v>
      </c>
      <c r="J34" s="7" t="s">
        <v>139</v>
      </c>
      <c r="K34" s="2">
        <v>98</v>
      </c>
      <c r="P34" s="89"/>
      <c r="U34" s="46"/>
      <c r="Z34" s="46"/>
      <c r="AE34" s="7"/>
      <c r="AJ34" s="47"/>
      <c r="AK34" s="75"/>
      <c r="AL34" s="82"/>
    </row>
    <row r="35" spans="4:38" ht="21.75" customHeight="1">
      <c r="D35" s="38" t="s">
        <v>40</v>
      </c>
      <c r="E35" s="38">
        <v>50</v>
      </c>
      <c r="F35" s="38">
        <v>57</v>
      </c>
      <c r="G35" s="38" t="s">
        <v>47</v>
      </c>
      <c r="H35" s="93">
        <f t="shared" si="1"/>
        <v>33.4</v>
      </c>
      <c r="I35" s="46">
        <v>2</v>
      </c>
      <c r="J35" s="7" t="s">
        <v>140</v>
      </c>
      <c r="K35" s="2">
        <v>80</v>
      </c>
      <c r="P35" s="89">
        <v>20</v>
      </c>
      <c r="Q35" s="2">
        <v>0.2</v>
      </c>
      <c r="R35" s="2">
        <v>0.4</v>
      </c>
      <c r="S35" s="42">
        <v>0.6</v>
      </c>
      <c r="T35" s="2">
        <v>7</v>
      </c>
      <c r="U35" s="46"/>
      <c r="Z35" s="46">
        <v>1</v>
      </c>
      <c r="AE35" s="7"/>
      <c r="AJ35" s="47" t="s">
        <v>52</v>
      </c>
      <c r="AK35" s="75"/>
      <c r="AL35" s="82"/>
    </row>
    <row r="36" spans="4:38" ht="45">
      <c r="D36" s="38" t="s">
        <v>41</v>
      </c>
      <c r="E36" s="38">
        <v>57</v>
      </c>
      <c r="F36" s="38">
        <v>64</v>
      </c>
      <c r="G36" s="38" t="s">
        <v>48</v>
      </c>
      <c r="H36" s="93">
        <f t="shared" si="1"/>
        <v>33.47</v>
      </c>
      <c r="I36" s="46">
        <v>1</v>
      </c>
      <c r="J36" s="7" t="s">
        <v>139</v>
      </c>
      <c r="K36" s="2">
        <v>98</v>
      </c>
      <c r="P36" s="89"/>
      <c r="U36" s="46"/>
      <c r="Z36" s="46">
        <v>2</v>
      </c>
      <c r="AE36" s="7"/>
      <c r="AJ36" s="7"/>
      <c r="AK36" s="75" t="s">
        <v>292</v>
      </c>
      <c r="AL36" s="82"/>
    </row>
    <row r="37" spans="4:38" ht="21.75" customHeight="1">
      <c r="D37" s="38" t="s">
        <v>42</v>
      </c>
      <c r="E37" s="38">
        <v>64</v>
      </c>
      <c r="F37" s="38">
        <v>67</v>
      </c>
      <c r="G37" s="38" t="s">
        <v>49</v>
      </c>
      <c r="H37" s="93">
        <f t="shared" si="1"/>
        <v>33.54</v>
      </c>
      <c r="I37" s="46">
        <v>2</v>
      </c>
      <c r="J37" s="7" t="s">
        <v>140</v>
      </c>
      <c r="P37" s="89"/>
      <c r="U37" s="46"/>
      <c r="Z37" s="46"/>
      <c r="AE37" s="7"/>
      <c r="AJ37" s="7"/>
      <c r="AK37" s="75" t="s">
        <v>53</v>
      </c>
      <c r="AL37" s="82"/>
    </row>
    <row r="38" spans="1:38" ht="21.75" customHeight="1">
      <c r="A38" s="49"/>
      <c r="B38" s="36"/>
      <c r="C38" s="36"/>
      <c r="D38" s="50" t="s">
        <v>43</v>
      </c>
      <c r="E38" s="50">
        <v>67</v>
      </c>
      <c r="F38" s="50">
        <v>70</v>
      </c>
      <c r="G38" s="50" t="s">
        <v>31</v>
      </c>
      <c r="H38" s="94">
        <f t="shared" si="1"/>
        <v>33.57</v>
      </c>
      <c r="I38" s="52">
        <v>10</v>
      </c>
      <c r="J38" s="8" t="s">
        <v>177</v>
      </c>
      <c r="K38" s="36"/>
      <c r="L38" s="36"/>
      <c r="M38" s="36"/>
      <c r="N38" s="51"/>
      <c r="O38" s="36"/>
      <c r="P38" s="90"/>
      <c r="Q38" s="36"/>
      <c r="R38" s="36"/>
      <c r="S38" s="51"/>
      <c r="T38" s="36"/>
      <c r="U38" s="52"/>
      <c r="V38" s="36"/>
      <c r="W38" s="36"/>
      <c r="X38" s="51"/>
      <c r="Y38" s="36"/>
      <c r="Z38" s="52"/>
      <c r="AA38" s="36"/>
      <c r="AB38" s="36"/>
      <c r="AC38" s="51"/>
      <c r="AD38" s="36"/>
      <c r="AE38" s="8"/>
      <c r="AF38" s="36"/>
      <c r="AG38" s="36"/>
      <c r="AH38" s="36"/>
      <c r="AI38" s="51"/>
      <c r="AJ38" s="8"/>
      <c r="AK38" s="77" t="s">
        <v>53</v>
      </c>
      <c r="AL38" s="83"/>
    </row>
    <row r="39" spans="1:38" ht="33.75">
      <c r="A39" t="s">
        <v>102</v>
      </c>
      <c r="B39" s="2" t="s">
        <v>54</v>
      </c>
      <c r="C39" s="2">
        <v>1</v>
      </c>
      <c r="D39" s="38" t="s">
        <v>55</v>
      </c>
      <c r="E39" s="38">
        <v>0</v>
      </c>
      <c r="F39" s="38">
        <v>8</v>
      </c>
      <c r="G39" s="38" t="s">
        <v>157</v>
      </c>
      <c r="H39" s="93">
        <v>37.9</v>
      </c>
      <c r="I39" s="46">
        <v>2</v>
      </c>
      <c r="J39" s="7" t="s">
        <v>140</v>
      </c>
      <c r="K39" s="63">
        <v>80</v>
      </c>
      <c r="P39" s="89">
        <v>20</v>
      </c>
      <c r="Q39" s="2">
        <v>0.2</v>
      </c>
      <c r="R39" s="2">
        <v>0.5</v>
      </c>
      <c r="S39" s="42">
        <v>0.8</v>
      </c>
      <c r="T39" s="2">
        <v>7</v>
      </c>
      <c r="U39" s="46"/>
      <c r="Z39" s="46">
        <v>1</v>
      </c>
      <c r="AE39" s="7"/>
      <c r="AJ39" s="47" t="s">
        <v>51</v>
      </c>
      <c r="AK39" s="75" t="s">
        <v>293</v>
      </c>
      <c r="AL39" s="82"/>
    </row>
    <row r="40" spans="4:38" ht="21.75" customHeight="1">
      <c r="D40" s="38" t="s">
        <v>56</v>
      </c>
      <c r="E40" s="38">
        <v>8</v>
      </c>
      <c r="F40" s="38">
        <v>15</v>
      </c>
      <c r="G40" s="38" t="s">
        <v>44</v>
      </c>
      <c r="H40" s="93">
        <f>H$39+E40/100</f>
        <v>37.98</v>
      </c>
      <c r="I40" s="46"/>
      <c r="P40" s="89"/>
      <c r="U40" s="46"/>
      <c r="Z40" s="46"/>
      <c r="AE40" s="7"/>
      <c r="AJ40" s="47"/>
      <c r="AK40" s="75"/>
      <c r="AL40" s="82"/>
    </row>
    <row r="41" spans="4:38" ht="21.75" customHeight="1">
      <c r="D41" s="38" t="s">
        <v>57</v>
      </c>
      <c r="E41" s="38">
        <v>15</v>
      </c>
      <c r="F41" s="38">
        <v>23</v>
      </c>
      <c r="G41" s="38" t="s">
        <v>45</v>
      </c>
      <c r="H41" s="93">
        <f>H$39+E41/100</f>
        <v>38.05</v>
      </c>
      <c r="I41" s="46">
        <v>2</v>
      </c>
      <c r="J41" s="7" t="s">
        <v>140</v>
      </c>
      <c r="K41" s="2">
        <v>80</v>
      </c>
      <c r="P41" s="89">
        <v>20</v>
      </c>
      <c r="Q41" s="2">
        <v>0.2</v>
      </c>
      <c r="R41" s="2">
        <v>0.4</v>
      </c>
      <c r="S41" s="42">
        <v>0.6</v>
      </c>
      <c r="T41" s="2">
        <v>7</v>
      </c>
      <c r="U41" s="46"/>
      <c r="Z41" s="46">
        <v>1</v>
      </c>
      <c r="AE41" s="7"/>
      <c r="AJ41" s="47" t="s">
        <v>52</v>
      </c>
      <c r="AK41" s="75"/>
      <c r="AL41" s="82"/>
    </row>
    <row r="42" spans="1:38" ht="33.75">
      <c r="A42" s="49"/>
      <c r="B42" s="36"/>
      <c r="C42" s="36"/>
      <c r="D42" s="50" t="s">
        <v>58</v>
      </c>
      <c r="E42" s="50">
        <v>23</v>
      </c>
      <c r="F42" s="50">
        <v>28</v>
      </c>
      <c r="G42" s="50" t="s">
        <v>46</v>
      </c>
      <c r="H42" s="94">
        <f>H$39+E42/100</f>
        <v>38.129999999999995</v>
      </c>
      <c r="I42" s="52">
        <v>2</v>
      </c>
      <c r="J42" s="8" t="s">
        <v>140</v>
      </c>
      <c r="K42" s="36">
        <v>80</v>
      </c>
      <c r="L42" s="36"/>
      <c r="M42" s="36"/>
      <c r="N42" s="51"/>
      <c r="O42" s="36"/>
      <c r="P42" s="90">
        <v>20</v>
      </c>
      <c r="Q42" s="36">
        <v>0.2</v>
      </c>
      <c r="R42" s="36">
        <v>0.4</v>
      </c>
      <c r="S42" s="51">
        <v>0.6</v>
      </c>
      <c r="T42" s="36">
        <v>7</v>
      </c>
      <c r="U42" s="52"/>
      <c r="V42" s="36"/>
      <c r="W42" s="36"/>
      <c r="X42" s="51"/>
      <c r="Y42" s="36"/>
      <c r="Z42" s="52">
        <v>1</v>
      </c>
      <c r="AA42" s="36"/>
      <c r="AB42" s="36"/>
      <c r="AC42" s="51"/>
      <c r="AD42" s="36"/>
      <c r="AE42" s="8"/>
      <c r="AF42" s="36"/>
      <c r="AG42" s="36"/>
      <c r="AH42" s="36"/>
      <c r="AI42" s="51"/>
      <c r="AJ42" s="61" t="s">
        <v>51</v>
      </c>
      <c r="AK42" s="77" t="s">
        <v>291</v>
      </c>
      <c r="AL42" s="83"/>
    </row>
    <row r="43" spans="1:38" ht="33.75">
      <c r="A43" t="s">
        <v>102</v>
      </c>
      <c r="B43" s="2" t="s">
        <v>59</v>
      </c>
      <c r="C43" s="2">
        <v>1</v>
      </c>
      <c r="D43" s="38" t="s">
        <v>60</v>
      </c>
      <c r="E43" s="38">
        <v>0</v>
      </c>
      <c r="F43" s="38">
        <v>9</v>
      </c>
      <c r="G43" s="38" t="s">
        <v>157</v>
      </c>
      <c r="H43" s="93">
        <v>42.4</v>
      </c>
      <c r="I43" s="46">
        <v>2</v>
      </c>
      <c r="J43" s="7" t="s">
        <v>140</v>
      </c>
      <c r="P43" s="89"/>
      <c r="U43" s="46"/>
      <c r="Z43" s="46"/>
      <c r="AE43" s="7"/>
      <c r="AJ43" s="47" t="s">
        <v>51</v>
      </c>
      <c r="AK43" s="75" t="s">
        <v>291</v>
      </c>
      <c r="AL43" s="82"/>
    </row>
    <row r="44" spans="1:38" ht="18" customHeight="1">
      <c r="A44" s="49"/>
      <c r="B44" s="36"/>
      <c r="C44" s="36"/>
      <c r="D44" s="50" t="s">
        <v>61</v>
      </c>
      <c r="E44" s="50">
        <v>9</v>
      </c>
      <c r="F44" s="50">
        <v>12</v>
      </c>
      <c r="G44" s="50" t="s">
        <v>44</v>
      </c>
      <c r="H44" s="95">
        <f>H43+E44/100</f>
        <v>42.49</v>
      </c>
      <c r="I44" s="52">
        <v>1</v>
      </c>
      <c r="J44" s="8" t="s">
        <v>139</v>
      </c>
      <c r="K44" s="36">
        <v>98</v>
      </c>
      <c r="L44" s="36"/>
      <c r="M44" s="36"/>
      <c r="N44" s="51"/>
      <c r="O44" s="36"/>
      <c r="P44" s="90">
        <v>2</v>
      </c>
      <c r="Q44" s="36">
        <v>0.1</v>
      </c>
      <c r="R44" s="36"/>
      <c r="S44" s="51">
        <v>0.5</v>
      </c>
      <c r="T44" s="36">
        <v>7</v>
      </c>
      <c r="U44" s="52"/>
      <c r="V44" s="36"/>
      <c r="W44" s="36"/>
      <c r="X44" s="51"/>
      <c r="Y44" s="36"/>
      <c r="Z44" s="52"/>
      <c r="AA44" s="36"/>
      <c r="AB44" s="36"/>
      <c r="AC44" s="51"/>
      <c r="AD44" s="36"/>
      <c r="AE44" s="8"/>
      <c r="AF44" s="36"/>
      <c r="AG44" s="36"/>
      <c r="AH44" s="36"/>
      <c r="AI44" s="51"/>
      <c r="AJ44" s="8"/>
      <c r="AK44" s="77"/>
      <c r="AL44" s="83"/>
    </row>
    <row r="45" spans="1:38" ht="18" customHeight="1">
      <c r="A45" t="s">
        <v>102</v>
      </c>
      <c r="B45" s="2" t="s">
        <v>183</v>
      </c>
      <c r="C45" s="2">
        <v>1</v>
      </c>
      <c r="D45" s="38" t="s">
        <v>184</v>
      </c>
      <c r="E45" s="38">
        <v>0</v>
      </c>
      <c r="F45" s="38">
        <v>6</v>
      </c>
      <c r="G45" s="38" t="s">
        <v>157</v>
      </c>
      <c r="H45" s="93">
        <v>47.4</v>
      </c>
      <c r="I45" s="46">
        <v>1</v>
      </c>
      <c r="J45" s="7" t="s">
        <v>139</v>
      </c>
      <c r="K45" s="63">
        <v>68</v>
      </c>
      <c r="P45" s="89">
        <v>2</v>
      </c>
      <c r="T45" s="2">
        <v>7</v>
      </c>
      <c r="U45" s="46"/>
      <c r="Z45" s="46"/>
      <c r="AE45" s="7">
        <v>1</v>
      </c>
      <c r="AJ45" s="47" t="s">
        <v>44</v>
      </c>
      <c r="AK45" s="75" t="s">
        <v>294</v>
      </c>
      <c r="AL45" s="82"/>
    </row>
    <row r="46" spans="4:38" ht="21.75" customHeight="1">
      <c r="D46" s="38" t="s">
        <v>185</v>
      </c>
      <c r="E46" s="38">
        <v>6</v>
      </c>
      <c r="F46" s="38">
        <v>13</v>
      </c>
      <c r="G46" s="38" t="s">
        <v>44</v>
      </c>
      <c r="H46" s="93">
        <f>H$45+E46/100</f>
        <v>47.46</v>
      </c>
      <c r="I46" s="46">
        <v>2</v>
      </c>
      <c r="J46" s="7" t="s">
        <v>140</v>
      </c>
      <c r="K46" s="2">
        <v>85</v>
      </c>
      <c r="P46" s="89">
        <v>15</v>
      </c>
      <c r="Q46" s="2">
        <v>0.2</v>
      </c>
      <c r="R46" s="2">
        <v>0.4</v>
      </c>
      <c r="S46" s="42">
        <v>0.6</v>
      </c>
      <c r="T46" s="2">
        <v>7</v>
      </c>
      <c r="U46" s="46"/>
      <c r="Z46" s="46"/>
      <c r="AE46" s="7">
        <v>1</v>
      </c>
      <c r="AJ46" s="47" t="s">
        <v>194</v>
      </c>
      <c r="AK46" s="75" t="s">
        <v>283</v>
      </c>
      <c r="AL46" s="82"/>
    </row>
    <row r="47" spans="4:38" ht="21.75" customHeight="1">
      <c r="D47" s="38" t="s">
        <v>186</v>
      </c>
      <c r="E47" s="38">
        <v>13</v>
      </c>
      <c r="F47" s="38">
        <v>37</v>
      </c>
      <c r="G47" s="38" t="s">
        <v>189</v>
      </c>
      <c r="H47" s="93">
        <f>H$45+E47/100</f>
        <v>47.53</v>
      </c>
      <c r="I47" s="46">
        <v>2</v>
      </c>
      <c r="J47" s="7" t="s">
        <v>140</v>
      </c>
      <c r="K47" s="2">
        <v>80</v>
      </c>
      <c r="P47" s="89">
        <v>20</v>
      </c>
      <c r="Q47" s="2">
        <v>0.2</v>
      </c>
      <c r="R47" s="2">
        <v>0.5</v>
      </c>
      <c r="S47" s="42">
        <v>1</v>
      </c>
      <c r="T47" s="2">
        <v>7</v>
      </c>
      <c r="U47" s="46"/>
      <c r="Z47" s="46"/>
      <c r="AE47" s="7">
        <v>1</v>
      </c>
      <c r="AJ47" s="47" t="s">
        <v>51</v>
      </c>
      <c r="AK47" s="75"/>
      <c r="AL47" s="82"/>
    </row>
    <row r="48" spans="4:38" ht="18.75" customHeight="1">
      <c r="D48" s="38" t="s">
        <v>187</v>
      </c>
      <c r="E48" s="38">
        <v>37</v>
      </c>
      <c r="F48" s="38">
        <v>44</v>
      </c>
      <c r="G48" s="38" t="s">
        <v>190</v>
      </c>
      <c r="H48" s="93">
        <f>H$45+E48/100</f>
        <v>47.769999999999996</v>
      </c>
      <c r="I48" s="46">
        <v>1</v>
      </c>
      <c r="J48" s="7" t="s">
        <v>139</v>
      </c>
      <c r="K48" s="2">
        <v>95</v>
      </c>
      <c r="P48" s="89">
        <v>5</v>
      </c>
      <c r="Q48" s="2">
        <v>0.2</v>
      </c>
      <c r="R48" s="2">
        <v>0.35</v>
      </c>
      <c r="S48" s="42">
        <v>0.5</v>
      </c>
      <c r="T48" s="2">
        <v>7</v>
      </c>
      <c r="U48" s="46"/>
      <c r="Z48" s="46"/>
      <c r="AE48" s="7">
        <v>1</v>
      </c>
      <c r="AJ48" s="7"/>
      <c r="AK48" s="75"/>
      <c r="AL48" s="82"/>
    </row>
    <row r="49" spans="1:38" ht="22.5">
      <c r="A49" s="49"/>
      <c r="B49" s="36"/>
      <c r="C49" s="36"/>
      <c r="D49" s="50" t="s">
        <v>188</v>
      </c>
      <c r="E49" s="50">
        <v>44</v>
      </c>
      <c r="F49" s="50">
        <v>52</v>
      </c>
      <c r="G49" s="50" t="s">
        <v>47</v>
      </c>
      <c r="H49" s="95">
        <f>H$45+E49/100</f>
        <v>47.839999999999996</v>
      </c>
      <c r="I49" s="71" t="s">
        <v>192</v>
      </c>
      <c r="J49" s="61" t="s">
        <v>140</v>
      </c>
      <c r="K49" s="36" t="s">
        <v>191</v>
      </c>
      <c r="L49" s="36"/>
      <c r="M49" s="36"/>
      <c r="N49" s="51"/>
      <c r="O49" s="36"/>
      <c r="P49" s="90" t="s">
        <v>193</v>
      </c>
      <c r="Q49" s="36">
        <v>0.1</v>
      </c>
      <c r="R49" s="36">
        <v>0.5</v>
      </c>
      <c r="S49" s="51">
        <v>1</v>
      </c>
      <c r="T49" s="36">
        <v>7</v>
      </c>
      <c r="U49" s="52"/>
      <c r="V49" s="36"/>
      <c r="W49" s="36"/>
      <c r="X49" s="51"/>
      <c r="Y49" s="36"/>
      <c r="Z49" s="52"/>
      <c r="AA49" s="36"/>
      <c r="AB49" s="36"/>
      <c r="AC49" s="51"/>
      <c r="AD49" s="36"/>
      <c r="AE49" s="8">
        <v>1</v>
      </c>
      <c r="AF49" s="36"/>
      <c r="AG49" s="36"/>
      <c r="AH49" s="36"/>
      <c r="AI49" s="51"/>
      <c r="AJ49" s="8">
        <v>3.5</v>
      </c>
      <c r="AK49" s="77" t="s">
        <v>295</v>
      </c>
      <c r="AL49" s="83"/>
    </row>
    <row r="50" spans="1:38" ht="21.75" customHeight="1">
      <c r="A50" t="s">
        <v>102</v>
      </c>
      <c r="B50" s="2" t="s">
        <v>228</v>
      </c>
      <c r="C50" s="2">
        <v>1</v>
      </c>
      <c r="D50" s="38" t="s">
        <v>229</v>
      </c>
      <c r="E50" s="38">
        <v>0</v>
      </c>
      <c r="F50" s="38">
        <v>10</v>
      </c>
      <c r="G50" s="38" t="s">
        <v>157</v>
      </c>
      <c r="H50" s="97" t="s">
        <v>259</v>
      </c>
      <c r="I50" s="45">
        <v>1.5</v>
      </c>
      <c r="J50" s="122" t="s">
        <v>262</v>
      </c>
      <c r="K50" s="64" t="s">
        <v>191</v>
      </c>
      <c r="L50" s="64"/>
      <c r="M50" s="64"/>
      <c r="N50" s="65"/>
      <c r="O50" s="66"/>
      <c r="P50" s="92" t="s">
        <v>193</v>
      </c>
      <c r="Q50" s="64">
        <v>0.1</v>
      </c>
      <c r="R50" s="64">
        <v>0.5</v>
      </c>
      <c r="S50" s="65">
        <v>1</v>
      </c>
      <c r="T50" s="66">
        <v>7</v>
      </c>
      <c r="U50" s="63"/>
      <c r="Z50" s="45"/>
      <c r="AA50" s="64"/>
      <c r="AB50" s="64"/>
      <c r="AC50" s="65"/>
      <c r="AD50" s="66"/>
      <c r="AE50" s="63">
        <v>1</v>
      </c>
      <c r="AF50" s="45"/>
      <c r="AG50" s="64"/>
      <c r="AH50" s="64"/>
      <c r="AI50" s="67"/>
      <c r="AJ50" s="63">
        <v>3.5</v>
      </c>
      <c r="AK50" s="74"/>
      <c r="AL50" s="82"/>
    </row>
    <row r="51" spans="2:38" ht="21.75" customHeight="1">
      <c r="B51"/>
      <c r="C51"/>
      <c r="D51" s="38" t="s">
        <v>230</v>
      </c>
      <c r="E51" s="38" t="s">
        <v>31</v>
      </c>
      <c r="F51" s="38" t="s">
        <v>231</v>
      </c>
      <c r="G51" s="38" t="s">
        <v>232</v>
      </c>
      <c r="H51" s="97"/>
      <c r="I51" s="46">
        <v>2</v>
      </c>
      <c r="J51" s="7" t="s">
        <v>140</v>
      </c>
      <c r="K51" s="63">
        <v>80</v>
      </c>
      <c r="L51" s="63"/>
      <c r="M51" s="63"/>
      <c r="N51" s="63"/>
      <c r="O51" s="62"/>
      <c r="P51" s="89">
        <v>20</v>
      </c>
      <c r="Q51" s="63">
        <v>0.2</v>
      </c>
      <c r="R51" s="63">
        <v>0.5</v>
      </c>
      <c r="S51" s="63">
        <v>1</v>
      </c>
      <c r="T51" s="62">
        <v>7</v>
      </c>
      <c r="X51" s="2"/>
      <c r="Z51" s="46"/>
      <c r="AA51" s="63"/>
      <c r="AB51" s="63"/>
      <c r="AC51" s="63"/>
      <c r="AD51" s="62"/>
      <c r="AE51" s="2">
        <v>1</v>
      </c>
      <c r="AF51" s="46"/>
      <c r="AG51" s="63"/>
      <c r="AH51" s="63"/>
      <c r="AI51" s="62"/>
      <c r="AJ51" s="73" t="s">
        <v>51</v>
      </c>
      <c r="AK51" s="126"/>
      <c r="AL51" s="69"/>
    </row>
    <row r="52" spans="1:38" ht="11.25">
      <c r="A52" s="49"/>
      <c r="B52" s="49"/>
      <c r="C52" s="49"/>
      <c r="D52" s="50" t="s">
        <v>233</v>
      </c>
      <c r="E52" s="50" t="s">
        <v>231</v>
      </c>
      <c r="F52" s="50" t="s">
        <v>234</v>
      </c>
      <c r="G52" s="50" t="s">
        <v>46</v>
      </c>
      <c r="H52" s="94"/>
      <c r="I52" s="52">
        <v>2</v>
      </c>
      <c r="J52" s="8" t="s">
        <v>140</v>
      </c>
      <c r="K52" s="36">
        <v>80</v>
      </c>
      <c r="L52" s="36"/>
      <c r="M52" s="36"/>
      <c r="N52" s="36"/>
      <c r="O52" s="72"/>
      <c r="P52" s="90">
        <v>20</v>
      </c>
      <c r="Q52" s="36">
        <v>0.2</v>
      </c>
      <c r="R52" s="36"/>
      <c r="S52" s="36">
        <v>0.8</v>
      </c>
      <c r="T52" s="72">
        <v>7</v>
      </c>
      <c r="U52" s="36"/>
      <c r="V52" s="36"/>
      <c r="W52" s="36"/>
      <c r="X52" s="36"/>
      <c r="Y52" s="36"/>
      <c r="Z52" s="52"/>
      <c r="AA52" s="36"/>
      <c r="AB52" s="36"/>
      <c r="AC52" s="36"/>
      <c r="AD52" s="72"/>
      <c r="AE52" s="36"/>
      <c r="AF52" s="52"/>
      <c r="AG52" s="36"/>
      <c r="AH52" s="36"/>
      <c r="AI52" s="72"/>
      <c r="AJ52" s="36">
        <v>3.5</v>
      </c>
      <c r="AK52" s="127"/>
      <c r="AL52" s="70"/>
    </row>
    <row r="53" spans="1:38" ht="11.25">
      <c r="A53" t="s">
        <v>102</v>
      </c>
      <c r="B53" t="s">
        <v>242</v>
      </c>
      <c r="C53">
        <v>1</v>
      </c>
      <c r="D53" s="38" t="s">
        <v>184</v>
      </c>
      <c r="E53" s="38" t="s">
        <v>235</v>
      </c>
      <c r="F53" s="38" t="s">
        <v>190</v>
      </c>
      <c r="G53" s="38" t="s">
        <v>236</v>
      </c>
      <c r="H53" s="98" t="s">
        <v>260</v>
      </c>
      <c r="I53" s="46">
        <v>1</v>
      </c>
      <c r="J53" s="7" t="s">
        <v>139</v>
      </c>
      <c r="K53" s="63">
        <v>98</v>
      </c>
      <c r="L53" s="63"/>
      <c r="M53" s="63"/>
      <c r="N53" s="63"/>
      <c r="O53" s="62"/>
      <c r="P53" s="89"/>
      <c r="Q53" s="63"/>
      <c r="R53" s="63"/>
      <c r="S53" s="63"/>
      <c r="T53" s="62"/>
      <c r="X53" s="2"/>
      <c r="Z53" s="46"/>
      <c r="AA53" s="63"/>
      <c r="AB53" s="63"/>
      <c r="AC53" s="63"/>
      <c r="AD53" s="62"/>
      <c r="AE53" s="2">
        <v>1</v>
      </c>
      <c r="AF53" s="46"/>
      <c r="AG53" s="63"/>
      <c r="AH53" s="63"/>
      <c r="AI53" s="62"/>
      <c r="AK53" s="126"/>
      <c r="AL53" s="69"/>
    </row>
    <row r="54" spans="2:38" ht="11.25">
      <c r="B54"/>
      <c r="C54"/>
      <c r="D54" s="38" t="s">
        <v>237</v>
      </c>
      <c r="E54" s="38" t="s">
        <v>190</v>
      </c>
      <c r="F54" s="38" t="s">
        <v>238</v>
      </c>
      <c r="G54" s="38" t="s">
        <v>45</v>
      </c>
      <c r="H54" s="98">
        <f>H53+0.06</f>
        <v>56.660000000000004</v>
      </c>
      <c r="I54" s="46">
        <v>10</v>
      </c>
      <c r="J54" s="7" t="s">
        <v>177</v>
      </c>
      <c r="K54" s="63"/>
      <c r="L54" s="63"/>
      <c r="M54" s="63"/>
      <c r="N54" s="63"/>
      <c r="O54" s="62"/>
      <c r="P54" s="89"/>
      <c r="Q54" s="63"/>
      <c r="R54" s="63"/>
      <c r="S54" s="63"/>
      <c r="T54" s="62"/>
      <c r="X54" s="2"/>
      <c r="Z54" s="46"/>
      <c r="AA54" s="63"/>
      <c r="AB54" s="63"/>
      <c r="AC54" s="63"/>
      <c r="AD54" s="62"/>
      <c r="AF54" s="46"/>
      <c r="AG54" s="63"/>
      <c r="AH54" s="63"/>
      <c r="AI54" s="62"/>
      <c r="AK54" s="126" t="s">
        <v>268</v>
      </c>
      <c r="AL54" s="69"/>
    </row>
    <row r="55" spans="1:38" ht="11.25">
      <c r="A55" s="49"/>
      <c r="B55" s="49"/>
      <c r="C55" s="49"/>
      <c r="D55" s="50" t="s">
        <v>239</v>
      </c>
      <c r="E55" s="50" t="s">
        <v>238</v>
      </c>
      <c r="F55" s="50" t="s">
        <v>240</v>
      </c>
      <c r="G55" s="50" t="s">
        <v>241</v>
      </c>
      <c r="H55" s="94">
        <f>H53+12</f>
        <v>68.6</v>
      </c>
      <c r="I55" s="52">
        <v>2</v>
      </c>
      <c r="J55" s="8" t="s">
        <v>140</v>
      </c>
      <c r="K55" s="36">
        <v>80</v>
      </c>
      <c r="L55" s="36"/>
      <c r="M55" s="36"/>
      <c r="N55" s="36"/>
      <c r="O55" s="72"/>
      <c r="P55" s="90">
        <v>20</v>
      </c>
      <c r="Q55" s="36">
        <v>0.2</v>
      </c>
      <c r="R55" s="36"/>
      <c r="S55" s="36">
        <v>1</v>
      </c>
      <c r="T55" s="72">
        <v>7</v>
      </c>
      <c r="U55" s="36"/>
      <c r="V55" s="36"/>
      <c r="W55" s="36"/>
      <c r="X55" s="36"/>
      <c r="Y55" s="36"/>
      <c r="Z55" s="52"/>
      <c r="AA55" s="36"/>
      <c r="AB55" s="36"/>
      <c r="AC55" s="36"/>
      <c r="AD55" s="72"/>
      <c r="AE55" s="36">
        <v>1</v>
      </c>
      <c r="AF55" s="52"/>
      <c r="AG55" s="36"/>
      <c r="AH55" s="36"/>
      <c r="AI55" s="72"/>
      <c r="AJ55" s="36"/>
      <c r="AK55" s="127"/>
      <c r="AL55" s="70"/>
    </row>
    <row r="56" spans="2:38" ht="11.25">
      <c r="B56"/>
      <c r="C56"/>
      <c r="N56" s="2"/>
      <c r="S56" s="2"/>
      <c r="X56" s="2"/>
      <c r="AC56" s="2"/>
      <c r="AI56" s="2"/>
      <c r="AK56" s="128"/>
      <c r="AL56"/>
    </row>
    <row r="57" spans="2:38" ht="11.25">
      <c r="B57"/>
      <c r="C57"/>
      <c r="N57" s="2"/>
      <c r="S57" s="2"/>
      <c r="X57" s="2"/>
      <c r="AC57" s="2"/>
      <c r="AI57" s="2"/>
      <c r="AK57" s="128"/>
      <c r="AL57"/>
    </row>
    <row r="58" spans="2:38" ht="11.25">
      <c r="B58"/>
      <c r="C58"/>
      <c r="N58" s="2"/>
      <c r="S58" s="2"/>
      <c r="X58" s="2"/>
      <c r="AC58" s="2"/>
      <c r="AI58" s="2"/>
      <c r="AK58" s="128"/>
      <c r="AL58"/>
    </row>
    <row r="59" spans="2:38" ht="11.25">
      <c r="B59"/>
      <c r="C59"/>
      <c r="N59" s="2"/>
      <c r="S59" s="2"/>
      <c r="X59" s="2"/>
      <c r="AC59" s="2"/>
      <c r="AI59" s="2"/>
      <c r="AK59" s="128"/>
      <c r="AL59"/>
    </row>
    <row r="60" spans="2:38" ht="11.25">
      <c r="B60"/>
      <c r="C60"/>
      <c r="N60" s="2"/>
      <c r="S60" s="2"/>
      <c r="X60" s="2"/>
      <c r="AC60" s="2"/>
      <c r="AI60" s="2"/>
      <c r="AK60" s="128"/>
      <c r="AL60"/>
    </row>
    <row r="61" spans="2:38" ht="11.25">
      <c r="B61"/>
      <c r="C61"/>
      <c r="N61" s="2"/>
      <c r="S61" s="2"/>
      <c r="X61" s="2"/>
      <c r="AC61" s="2"/>
      <c r="AI61" s="2"/>
      <c r="AK61" s="128"/>
      <c r="AL61"/>
    </row>
    <row r="62" spans="2:38" ht="11.25">
      <c r="B62"/>
      <c r="C62"/>
      <c r="N62" s="2"/>
      <c r="S62" s="2"/>
      <c r="X62" s="2"/>
      <c r="AC62" s="2"/>
      <c r="AI62" s="2"/>
      <c r="AK62" s="128"/>
      <c r="AL62"/>
    </row>
    <row r="63" spans="2:38" ht="11.25">
      <c r="B63"/>
      <c r="C63"/>
      <c r="N63" s="2"/>
      <c r="S63" s="2"/>
      <c r="X63" s="2"/>
      <c r="AC63" s="2"/>
      <c r="AI63" s="2"/>
      <c r="AK63" s="128"/>
      <c r="AL63"/>
    </row>
    <row r="64" spans="2:38" ht="11.25">
      <c r="B64"/>
      <c r="C64"/>
      <c r="N64" s="2"/>
      <c r="S64" s="2"/>
      <c r="X64" s="2"/>
      <c r="AC64" s="2"/>
      <c r="AI64" s="2"/>
      <c r="AK64" s="128"/>
      <c r="AL64"/>
    </row>
    <row r="65" spans="2:38" ht="11.25">
      <c r="B65"/>
      <c r="C65"/>
      <c r="N65" s="2"/>
      <c r="S65" s="2"/>
      <c r="X65" s="2"/>
      <c r="AC65" s="2"/>
      <c r="AI65" s="2"/>
      <c r="AK65" s="128"/>
      <c r="AL65"/>
    </row>
    <row r="66" spans="2:38" ht="11.25">
      <c r="B66"/>
      <c r="C66"/>
      <c r="N66" s="2"/>
      <c r="S66" s="2"/>
      <c r="X66" s="2"/>
      <c r="AC66" s="2"/>
      <c r="AI66" s="2"/>
      <c r="AK66" s="128"/>
      <c r="AL66"/>
    </row>
  </sheetData>
  <printOptions gridLines="1"/>
  <pageMargins left="0.5" right="0.5" top="1" bottom="0.75" header="0.5" footer="0.5"/>
  <pageSetup fitToHeight="3" orientation="landscape" scale="69" r:id="rId1"/>
  <headerFooter alignWithMargins="0">
    <oddHeader>&amp;LVCD Site 209-1270D&amp;CDescribed by _________&amp;RPage  &amp;P</oddHeader>
    <oddFooter>&amp;CDate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99"/>
  <sheetViews>
    <sheetView workbookViewId="0" topLeftCell="A1">
      <selection activeCell="B30" sqref="B30"/>
    </sheetView>
  </sheetViews>
  <sheetFormatPr defaultColWidth="9.00390625" defaultRowHeight="12"/>
  <cols>
    <col min="1" max="1" width="15.25390625" style="23" customWidth="1"/>
    <col min="2" max="2" width="19.375" style="23" customWidth="1"/>
    <col min="3" max="6" width="11.50390625" style="23" customWidth="1"/>
    <col min="7" max="7" width="12.125" style="23" customWidth="1"/>
    <col min="8" max="16384" width="11.50390625" style="23" customWidth="1"/>
  </cols>
  <sheetData>
    <row r="2" spans="1:2" ht="18">
      <c r="A2" s="1" t="s">
        <v>82</v>
      </c>
      <c r="B2" s="23" t="s">
        <v>212</v>
      </c>
    </row>
    <row r="3" spans="1:2" ht="15">
      <c r="A3" s="22"/>
      <c r="B3" s="23" t="s">
        <v>279</v>
      </c>
    </row>
    <row r="4" ht="15">
      <c r="A4" s="22"/>
    </row>
    <row r="5" spans="2:3" ht="15">
      <c r="B5" s="34" t="s">
        <v>176</v>
      </c>
      <c r="C5" s="23" t="s">
        <v>275</v>
      </c>
    </row>
    <row r="6" spans="1:3" ht="15">
      <c r="A6" s="24">
        <v>1</v>
      </c>
      <c r="B6" s="24" t="s">
        <v>139</v>
      </c>
      <c r="C6" s="25" t="s">
        <v>151</v>
      </c>
    </row>
    <row r="7" spans="1:3" ht="15">
      <c r="A7" s="24">
        <v>2</v>
      </c>
      <c r="B7" s="24" t="s">
        <v>140</v>
      </c>
      <c r="C7" s="25" t="s">
        <v>143</v>
      </c>
    </row>
    <row r="8" spans="1:3" ht="15">
      <c r="A8" s="24">
        <v>3</v>
      </c>
      <c r="B8" s="24" t="s">
        <v>141</v>
      </c>
      <c r="C8" s="25" t="s">
        <v>144</v>
      </c>
    </row>
    <row r="9" spans="1:3" ht="15">
      <c r="A9" s="24">
        <v>4</v>
      </c>
      <c r="B9" s="24" t="s">
        <v>142</v>
      </c>
      <c r="C9" s="25" t="s">
        <v>145</v>
      </c>
    </row>
    <row r="10" spans="1:3" ht="15">
      <c r="A10" s="24">
        <v>5</v>
      </c>
      <c r="B10" s="24" t="s">
        <v>204</v>
      </c>
      <c r="C10" s="25" t="s">
        <v>276</v>
      </c>
    </row>
    <row r="11" spans="1:3" ht="15">
      <c r="A11" s="24">
        <v>6</v>
      </c>
      <c r="B11" s="24" t="s">
        <v>205</v>
      </c>
      <c r="C11" s="25" t="s">
        <v>277</v>
      </c>
    </row>
    <row r="12" spans="1:3" ht="15">
      <c r="A12" s="24">
        <v>7</v>
      </c>
      <c r="B12" s="24" t="s">
        <v>206</v>
      </c>
      <c r="C12" s="25" t="s">
        <v>278</v>
      </c>
    </row>
    <row r="13" spans="1:3" ht="15">
      <c r="A13" s="24">
        <v>8</v>
      </c>
      <c r="B13" s="24" t="s">
        <v>207</v>
      </c>
      <c r="C13" s="25" t="s">
        <v>208</v>
      </c>
    </row>
    <row r="14" spans="1:3" ht="15">
      <c r="A14" s="24"/>
      <c r="B14" s="24"/>
      <c r="C14" s="25"/>
    </row>
    <row r="15" spans="1:3" ht="15">
      <c r="A15" s="24"/>
      <c r="B15" s="24"/>
      <c r="C15" s="25"/>
    </row>
    <row r="16" spans="1:3" ht="15">
      <c r="A16" s="24">
        <v>9</v>
      </c>
      <c r="B16" s="34" t="s">
        <v>167</v>
      </c>
      <c r="C16" s="25" t="s">
        <v>182</v>
      </c>
    </row>
    <row r="17" spans="1:3" ht="15">
      <c r="A17" s="24"/>
      <c r="B17" s="24"/>
      <c r="C17" s="25"/>
    </row>
    <row r="18" spans="1:3" ht="15">
      <c r="A18" s="24"/>
      <c r="B18" s="34" t="s">
        <v>170</v>
      </c>
      <c r="C18" s="25"/>
    </row>
    <row r="19" spans="1:3" ht="15">
      <c r="A19" s="24">
        <v>10</v>
      </c>
      <c r="B19" s="24" t="s">
        <v>177</v>
      </c>
      <c r="C19" s="25" t="s">
        <v>196</v>
      </c>
    </row>
    <row r="20" spans="1:3" ht="15">
      <c r="A20" s="24">
        <v>11</v>
      </c>
      <c r="B20" s="24" t="s">
        <v>178</v>
      </c>
      <c r="C20" s="25" t="s">
        <v>197</v>
      </c>
    </row>
    <row r="21" spans="1:3" ht="15">
      <c r="A21" s="24">
        <v>12</v>
      </c>
      <c r="B21" s="24" t="s">
        <v>179</v>
      </c>
      <c r="C21" s="25" t="s">
        <v>198</v>
      </c>
    </row>
    <row r="22" spans="1:3" ht="15">
      <c r="A22" s="24">
        <v>13</v>
      </c>
      <c r="B22" s="24" t="s">
        <v>180</v>
      </c>
      <c r="C22" s="25" t="s">
        <v>200</v>
      </c>
    </row>
    <row r="23" spans="1:3" ht="15">
      <c r="A23" s="24">
        <v>14</v>
      </c>
      <c r="B23" s="24" t="s">
        <v>202</v>
      </c>
      <c r="C23" s="25" t="s">
        <v>203</v>
      </c>
    </row>
    <row r="24" spans="1:3" ht="15">
      <c r="A24" s="24">
        <v>15</v>
      </c>
      <c r="B24" s="24" t="s">
        <v>181</v>
      </c>
      <c r="C24" s="25" t="s">
        <v>201</v>
      </c>
    </row>
    <row r="25" spans="1:3" ht="15">
      <c r="A25" s="24">
        <v>16</v>
      </c>
      <c r="B25" s="24" t="s">
        <v>209</v>
      </c>
      <c r="C25" s="25" t="s">
        <v>210</v>
      </c>
    </row>
    <row r="26" spans="1:3" ht="15">
      <c r="A26" s="24"/>
      <c r="B26" s="24"/>
      <c r="C26" s="25"/>
    </row>
    <row r="27" spans="1:3" ht="15">
      <c r="A27" s="24"/>
      <c r="B27" s="34" t="s">
        <v>266</v>
      </c>
      <c r="C27" s="25" t="s">
        <v>269</v>
      </c>
    </row>
    <row r="28" spans="1:2" ht="15">
      <c r="A28" s="24">
        <v>17</v>
      </c>
      <c r="B28" s="24" t="s">
        <v>267</v>
      </c>
    </row>
    <row r="29" spans="1:2" ht="15">
      <c r="A29" s="24">
        <v>18</v>
      </c>
      <c r="B29" s="33" t="s">
        <v>146</v>
      </c>
    </row>
    <row r="31" ht="18">
      <c r="A31" s="1" t="s">
        <v>171</v>
      </c>
    </row>
    <row r="32" spans="1:2" ht="15">
      <c r="A32" s="22" t="s">
        <v>73</v>
      </c>
      <c r="B32" s="23" t="s">
        <v>213</v>
      </c>
    </row>
    <row r="33" ht="15">
      <c r="B33" s="23" t="s">
        <v>263</v>
      </c>
    </row>
    <row r="35" spans="1:2" ht="15">
      <c r="A35" s="22" t="s">
        <v>172</v>
      </c>
      <c r="B35" s="23" t="s">
        <v>0</v>
      </c>
    </row>
    <row r="36" spans="1:4" ht="15">
      <c r="A36" s="25"/>
      <c r="B36" s="24"/>
      <c r="C36" s="24"/>
      <c r="D36" s="24"/>
    </row>
    <row r="37" spans="1:2" ht="15">
      <c r="A37" s="32" t="s">
        <v>173</v>
      </c>
      <c r="B37" s="23" t="s">
        <v>15</v>
      </c>
    </row>
    <row r="38" spans="1:2" ht="15">
      <c r="A38" s="25"/>
      <c r="B38" s="23" t="s">
        <v>16</v>
      </c>
    </row>
    <row r="39" ht="15">
      <c r="A39" s="25"/>
    </row>
    <row r="40" spans="1:6" ht="15">
      <c r="A40" s="25">
        <v>1</v>
      </c>
      <c r="B40" s="24" t="s">
        <v>87</v>
      </c>
      <c r="C40" s="24" t="s">
        <v>88</v>
      </c>
      <c r="E40" s="25">
        <v>5</v>
      </c>
      <c r="F40" s="23" t="s">
        <v>18</v>
      </c>
    </row>
    <row r="41" spans="1:6" ht="15">
      <c r="A41" s="25">
        <v>2</v>
      </c>
      <c r="B41" s="24" t="s">
        <v>89</v>
      </c>
      <c r="C41" s="24" t="s">
        <v>90</v>
      </c>
      <c r="E41" s="25">
        <v>6</v>
      </c>
      <c r="F41" s="23" t="s">
        <v>19</v>
      </c>
    </row>
    <row r="42" spans="1:6" ht="15">
      <c r="A42" s="25">
        <v>3</v>
      </c>
      <c r="B42" s="24" t="s">
        <v>91</v>
      </c>
      <c r="C42" s="24" t="s">
        <v>92</v>
      </c>
      <c r="E42" s="25">
        <v>7</v>
      </c>
      <c r="F42" s="23" t="s">
        <v>20</v>
      </c>
    </row>
    <row r="43" spans="1:6" ht="15">
      <c r="A43" s="25">
        <v>4</v>
      </c>
      <c r="B43" s="24" t="s">
        <v>93</v>
      </c>
      <c r="C43" s="24" t="s">
        <v>94</v>
      </c>
      <c r="E43" s="25">
        <v>8</v>
      </c>
      <c r="F43" s="23" t="s">
        <v>21</v>
      </c>
    </row>
    <row r="45" spans="1:2" ht="15">
      <c r="A45" s="35" t="s">
        <v>174</v>
      </c>
      <c r="B45" s="23" t="s">
        <v>8</v>
      </c>
    </row>
    <row r="52" spans="1:2" ht="15">
      <c r="A52" s="22" t="s">
        <v>81</v>
      </c>
      <c r="B52" s="23" t="s">
        <v>175</v>
      </c>
    </row>
    <row r="54" spans="1:2" ht="15">
      <c r="A54" s="24"/>
      <c r="B54" s="34" t="s">
        <v>176</v>
      </c>
    </row>
    <row r="55" spans="1:2" ht="15">
      <c r="A55" s="25">
        <v>1</v>
      </c>
      <c r="B55" s="32" t="s">
        <v>83</v>
      </c>
    </row>
    <row r="56" spans="1:2" ht="15">
      <c r="A56" s="25">
        <v>2</v>
      </c>
      <c r="B56" s="32" t="s">
        <v>84</v>
      </c>
    </row>
    <row r="57" spans="1:2" ht="15">
      <c r="A57" s="25">
        <v>3</v>
      </c>
      <c r="B57" s="32" t="s">
        <v>85</v>
      </c>
    </row>
    <row r="58" spans="1:2" ht="15">
      <c r="A58" s="25">
        <v>4</v>
      </c>
      <c r="B58" s="32" t="s">
        <v>86</v>
      </c>
    </row>
    <row r="59" spans="1:2" ht="15">
      <c r="A59" s="25">
        <v>5</v>
      </c>
      <c r="B59" s="32" t="s">
        <v>264</v>
      </c>
    </row>
    <row r="60" ht="15">
      <c r="B60" s="22"/>
    </row>
    <row r="61" spans="2:4" ht="15">
      <c r="B61" s="34" t="s">
        <v>167</v>
      </c>
      <c r="D61" s="25"/>
    </row>
    <row r="62" spans="1:4" ht="15">
      <c r="A62" s="25">
        <v>6</v>
      </c>
      <c r="B62" s="32" t="s">
        <v>168</v>
      </c>
      <c r="C62" s="23" t="s">
        <v>1</v>
      </c>
      <c r="D62" s="25"/>
    </row>
    <row r="63" spans="1:4" ht="15">
      <c r="A63" s="25">
        <v>7</v>
      </c>
      <c r="B63" s="22" t="s">
        <v>152</v>
      </c>
      <c r="C63" s="23" t="s">
        <v>1</v>
      </c>
      <c r="D63" s="25"/>
    </row>
    <row r="64" spans="1:4" ht="15">
      <c r="A64" s="25">
        <v>8</v>
      </c>
      <c r="B64" s="22" t="s">
        <v>153</v>
      </c>
      <c r="C64" s="23" t="s">
        <v>1</v>
      </c>
      <c r="D64" s="25"/>
    </row>
    <row r="65" spans="1:4" ht="15">
      <c r="A65" s="25">
        <v>9</v>
      </c>
      <c r="B65" s="22" t="s">
        <v>154</v>
      </c>
      <c r="C65" s="23" t="s">
        <v>1</v>
      </c>
      <c r="D65" s="25"/>
    </row>
    <row r="66" spans="1:4" ht="15">
      <c r="A66" s="25">
        <v>10</v>
      </c>
      <c r="B66" s="22" t="s">
        <v>160</v>
      </c>
      <c r="C66" s="23" t="s">
        <v>1</v>
      </c>
      <c r="D66" s="25"/>
    </row>
    <row r="67" spans="1:4" ht="15">
      <c r="A67" s="25">
        <v>11</v>
      </c>
      <c r="B67" s="22" t="s">
        <v>169</v>
      </c>
      <c r="C67" s="23" t="s">
        <v>2</v>
      </c>
      <c r="D67" s="25"/>
    </row>
    <row r="68" spans="2:4" ht="15">
      <c r="B68" s="22"/>
      <c r="D68" s="25"/>
    </row>
    <row r="69" spans="2:4" ht="15">
      <c r="B69" s="34" t="s">
        <v>170</v>
      </c>
      <c r="D69" s="25"/>
    </row>
    <row r="70" spans="1:4" ht="15">
      <c r="A70" s="25">
        <v>12</v>
      </c>
      <c r="B70" s="22" t="s">
        <v>161</v>
      </c>
      <c r="D70" s="25"/>
    </row>
    <row r="71" spans="1:4" ht="15">
      <c r="A71" s="25">
        <v>13</v>
      </c>
      <c r="B71" s="22" t="s">
        <v>162</v>
      </c>
      <c r="D71" s="25"/>
    </row>
    <row r="72" spans="1:4" ht="15">
      <c r="A72" s="25">
        <v>14</v>
      </c>
      <c r="B72" s="22" t="s">
        <v>163</v>
      </c>
      <c r="D72" s="25"/>
    </row>
    <row r="73" spans="1:4" ht="15">
      <c r="A73" s="25">
        <v>15</v>
      </c>
      <c r="B73" s="22" t="s">
        <v>164</v>
      </c>
      <c r="D73" s="25"/>
    </row>
    <row r="74" spans="1:4" ht="15">
      <c r="A74" s="25">
        <v>16</v>
      </c>
      <c r="B74" s="22" t="s">
        <v>165</v>
      </c>
      <c r="D74" s="25"/>
    </row>
    <row r="75" ht="15">
      <c r="D75" s="25"/>
    </row>
    <row r="76" spans="1:2" ht="15">
      <c r="A76" s="24"/>
      <c r="B76" s="24"/>
    </row>
    <row r="77" spans="1:6" ht="18">
      <c r="A77" s="37" t="s">
        <v>5</v>
      </c>
      <c r="C77" s="23" t="s">
        <v>3</v>
      </c>
      <c r="D77" s="27"/>
      <c r="E77" s="28"/>
      <c r="F77" s="28"/>
    </row>
    <row r="78" spans="1:9" ht="15">
      <c r="A78" s="26"/>
      <c r="D78" s="28"/>
      <c r="E78" s="28"/>
      <c r="F78" s="28"/>
      <c r="G78" s="28"/>
      <c r="H78" s="28"/>
      <c r="I78" s="28"/>
    </row>
    <row r="79" spans="1:9" ht="15">
      <c r="A79" s="29" t="s">
        <v>77</v>
      </c>
      <c r="B79" s="23" t="s">
        <v>22</v>
      </c>
      <c r="D79" s="28"/>
      <c r="E79" s="28"/>
      <c r="F79" s="28"/>
      <c r="G79" s="28"/>
      <c r="H79" s="28"/>
      <c r="I79" s="28"/>
    </row>
    <row r="80" spans="1:9" ht="15">
      <c r="A80" s="29"/>
      <c r="D80" s="28"/>
      <c r="E80" s="28"/>
      <c r="F80" s="28"/>
      <c r="G80" s="28"/>
      <c r="H80" s="28"/>
      <c r="I80" s="28"/>
    </row>
    <row r="81" spans="1:9" ht="15">
      <c r="A81" s="29" t="s">
        <v>78</v>
      </c>
      <c r="B81" s="23" t="s">
        <v>23</v>
      </c>
      <c r="D81" s="28"/>
      <c r="E81" s="28"/>
      <c r="F81" s="28"/>
      <c r="G81" s="28"/>
      <c r="H81" s="28"/>
      <c r="I81" s="28"/>
    </row>
    <row r="82" spans="1:9" ht="15">
      <c r="A82" s="29"/>
      <c r="D82" s="28"/>
      <c r="E82" s="28"/>
      <c r="F82" s="28"/>
      <c r="G82" s="28"/>
      <c r="H82" s="28"/>
      <c r="I82" s="28"/>
    </row>
    <row r="83" spans="1:9" ht="15">
      <c r="A83" s="29" t="s">
        <v>211</v>
      </c>
      <c r="B83" s="23" t="s">
        <v>4</v>
      </c>
      <c r="D83" s="28"/>
      <c r="E83" s="28"/>
      <c r="F83" s="28"/>
      <c r="G83" s="28"/>
      <c r="H83" s="28"/>
      <c r="I83" s="28"/>
    </row>
    <row r="84" spans="1:9" ht="15">
      <c r="A84" s="29"/>
      <c r="D84" s="28"/>
      <c r="E84" s="28"/>
      <c r="F84" s="28"/>
      <c r="G84" s="28"/>
      <c r="H84" s="28"/>
      <c r="I84" s="28"/>
    </row>
    <row r="85" spans="1:9" ht="15">
      <c r="A85" s="29" t="s">
        <v>79</v>
      </c>
      <c r="B85" s="23" t="s">
        <v>6</v>
      </c>
      <c r="D85" s="28"/>
      <c r="E85" s="28"/>
      <c r="F85" s="28"/>
      <c r="G85" s="28"/>
      <c r="H85" s="28"/>
      <c r="I85" s="28"/>
    </row>
    <row r="86" spans="1:9" ht="15">
      <c r="A86" s="30"/>
      <c r="B86" s="23" t="s">
        <v>17</v>
      </c>
      <c r="D86" s="28"/>
      <c r="E86" s="28"/>
      <c r="F86" s="28"/>
      <c r="G86" s="28"/>
      <c r="H86" s="28"/>
      <c r="I86" s="28"/>
    </row>
    <row r="87" spans="1:9" ht="15">
      <c r="A87" s="31"/>
      <c r="D87" s="28"/>
      <c r="E87" s="28"/>
      <c r="F87" s="28"/>
      <c r="G87" s="28"/>
      <c r="H87" s="28"/>
      <c r="I87" s="28"/>
    </row>
    <row r="88" spans="1:9" ht="15">
      <c r="A88" s="25">
        <v>1</v>
      </c>
      <c r="B88" s="22" t="s">
        <v>101</v>
      </c>
      <c r="C88" s="23" t="s">
        <v>66</v>
      </c>
      <c r="D88" s="28"/>
      <c r="E88" s="28"/>
      <c r="F88" s="28"/>
      <c r="G88" s="28"/>
      <c r="H88" s="28"/>
      <c r="I88" s="28"/>
    </row>
    <row r="89" spans="1:3" ht="15">
      <c r="A89" s="25">
        <v>2</v>
      </c>
      <c r="B89" s="32" t="s">
        <v>64</v>
      </c>
      <c r="C89" s="23" t="s">
        <v>65</v>
      </c>
    </row>
    <row r="90" spans="1:9" ht="15">
      <c r="A90" s="25">
        <v>3</v>
      </c>
      <c r="B90" s="32" t="s">
        <v>136</v>
      </c>
      <c r="C90" s="23" t="s">
        <v>271</v>
      </c>
      <c r="D90" s="28"/>
      <c r="E90" s="28"/>
      <c r="F90" s="28"/>
      <c r="G90" s="28"/>
      <c r="H90" s="28"/>
      <c r="I90" s="28"/>
    </row>
    <row r="91" spans="1:3" ht="15">
      <c r="A91" s="25">
        <v>4</v>
      </c>
      <c r="B91" s="32" t="s">
        <v>138</v>
      </c>
      <c r="C91" s="23" t="s">
        <v>67</v>
      </c>
    </row>
    <row r="92" spans="1:9" ht="15">
      <c r="A92" s="25">
        <v>5</v>
      </c>
      <c r="B92" s="22" t="s">
        <v>137</v>
      </c>
      <c r="C92" s="23" t="s">
        <v>272</v>
      </c>
      <c r="D92" s="28"/>
      <c r="E92" s="28"/>
      <c r="F92" s="28"/>
      <c r="G92" s="28"/>
      <c r="H92" s="28"/>
      <c r="I92" s="28"/>
    </row>
    <row r="93" spans="1:2" ht="15">
      <c r="A93" s="25"/>
      <c r="B93" s="33"/>
    </row>
    <row r="94" spans="1:2" ht="15">
      <c r="A94" s="29" t="s">
        <v>80</v>
      </c>
      <c r="B94" s="23" t="s">
        <v>63</v>
      </c>
    </row>
    <row r="95" ht="15">
      <c r="A95" s="25"/>
    </row>
    <row r="96" spans="1:3" ht="12.75" customHeight="1">
      <c r="A96" s="25">
        <v>1</v>
      </c>
      <c r="B96" s="32" t="s">
        <v>95</v>
      </c>
      <c r="C96" s="25" t="s">
        <v>100</v>
      </c>
    </row>
    <row r="97" spans="1:3" ht="12.75" customHeight="1">
      <c r="A97" s="25">
        <v>2</v>
      </c>
      <c r="B97" s="32" t="s">
        <v>96</v>
      </c>
      <c r="C97" s="25" t="s">
        <v>98</v>
      </c>
    </row>
    <row r="98" spans="1:3" ht="12.75" customHeight="1">
      <c r="A98" s="25">
        <v>3</v>
      </c>
      <c r="B98" s="32" t="s">
        <v>97</v>
      </c>
      <c r="C98" s="25" t="s">
        <v>99</v>
      </c>
    </row>
    <row r="99" ht="15">
      <c r="A99" s="25"/>
    </row>
  </sheetData>
  <printOptions/>
  <pageMargins left="0.5" right="0.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66"/>
  <sheetViews>
    <sheetView workbookViewId="0" topLeftCell="A1">
      <pane xSplit="11" ySplit="5" topLeftCell="L6" activePane="bottomRight" state="frozen"/>
      <selection pane="topLeft" activeCell="A1" sqref="A1"/>
      <selection pane="topRight" activeCell="L1" sqref="L1"/>
      <selection pane="bottomLeft" activeCell="A6" sqref="A6"/>
      <selection pane="bottomRight" activeCell="A7" sqref="A7"/>
    </sheetView>
  </sheetViews>
  <sheetFormatPr defaultColWidth="9.00390625" defaultRowHeight="12"/>
  <cols>
    <col min="1" max="1" width="8.125" style="0" customWidth="1"/>
    <col min="2" max="2" width="4.375" style="2" customWidth="1"/>
    <col min="3" max="3" width="3.375" style="2" customWidth="1"/>
    <col min="4" max="4" width="8.00390625" style="38" customWidth="1"/>
    <col min="5" max="5" width="7.625" style="38" customWidth="1"/>
    <col min="6" max="6" width="5.625" style="38" customWidth="1"/>
    <col min="7" max="7" width="5.625" style="101" customWidth="1"/>
    <col min="8" max="8" width="5.50390625" style="38" customWidth="1"/>
    <col min="9" max="9" width="5.625" style="38" customWidth="1"/>
    <col min="10" max="10" width="4.625" style="106" customWidth="1"/>
    <col min="11" max="11" width="11.00390625" style="7" customWidth="1"/>
    <col min="12" max="17" width="5.875" style="63" customWidth="1"/>
    <col min="18" max="18" width="5.50390625" style="2" customWidth="1"/>
    <col min="19" max="19" width="3.00390625" style="2" customWidth="1"/>
    <col min="20" max="20" width="4.375" style="2" customWidth="1"/>
    <col min="21" max="21" width="3.00390625" style="42" customWidth="1"/>
    <col min="22" max="22" width="3.00390625" style="2" customWidth="1"/>
    <col min="23" max="23" width="6.50390625" style="2" customWidth="1"/>
    <col min="24" max="24" width="3.875" style="2" customWidth="1"/>
    <col min="25" max="25" width="5.00390625" style="2" customWidth="1"/>
    <col min="26" max="26" width="4.125" style="42" customWidth="1"/>
    <col min="27" max="27" width="3.00390625" style="2" customWidth="1"/>
    <col min="28" max="28" width="4.50390625" style="2" customWidth="1"/>
    <col min="29" max="29" width="3.00390625" style="2" customWidth="1"/>
    <col min="30" max="30" width="3.875" style="2" customWidth="1"/>
    <col min="31" max="31" width="3.00390625" style="42" customWidth="1"/>
    <col min="32" max="35" width="3.00390625" style="2" customWidth="1"/>
    <col min="36" max="36" width="3.00390625" style="42" customWidth="1"/>
    <col min="37" max="41" width="3.00390625" style="2" customWidth="1"/>
    <col min="42" max="42" width="3.00390625" style="42" customWidth="1"/>
    <col min="43" max="43" width="3.875" style="2" customWidth="1"/>
    <col min="44" max="44" width="34.00390625" style="48" customWidth="1"/>
    <col min="45" max="45" width="4.375" style="39" customWidth="1"/>
    <col min="46" max="16384" width="11.50390625" style="0" customWidth="1"/>
  </cols>
  <sheetData>
    <row r="1" spans="1:11" ht="18">
      <c r="A1" s="1" t="s">
        <v>245</v>
      </c>
      <c r="K1" s="6"/>
    </row>
    <row r="3" spans="1:41" ht="11.25">
      <c r="A3" t="s">
        <v>7</v>
      </c>
      <c r="X3" s="36"/>
      <c r="AO3" s="36"/>
    </row>
    <row r="4" spans="1:45" s="3" customFormat="1" ht="12">
      <c r="A4" s="9" t="s">
        <v>166</v>
      </c>
      <c r="B4" s="4"/>
      <c r="C4" s="4"/>
      <c r="D4" s="10" t="s">
        <v>68</v>
      </c>
      <c r="E4" s="10"/>
      <c r="F4" s="10"/>
      <c r="G4" s="102"/>
      <c r="H4" s="10"/>
      <c r="I4" s="10" t="s">
        <v>68</v>
      </c>
      <c r="J4" s="106"/>
      <c r="K4" s="85"/>
      <c r="L4" s="5"/>
      <c r="M4" s="5"/>
      <c r="N4" s="5"/>
      <c r="O4" s="5"/>
      <c r="P4" s="5"/>
      <c r="Q4" s="5"/>
      <c r="R4" s="13"/>
      <c r="S4" s="13" t="s">
        <v>75</v>
      </c>
      <c r="T4" s="13"/>
      <c r="U4" s="43"/>
      <c r="V4" s="14"/>
      <c r="W4" s="12"/>
      <c r="X4" s="11"/>
      <c r="Y4" s="13" t="s">
        <v>12</v>
      </c>
      <c r="Z4" s="43"/>
      <c r="AA4" s="14"/>
      <c r="AB4" s="12"/>
      <c r="AC4" s="13"/>
      <c r="AD4" s="13" t="s">
        <v>13</v>
      </c>
      <c r="AE4" s="43"/>
      <c r="AF4" s="14"/>
      <c r="AG4" s="12"/>
      <c r="AH4" s="13"/>
      <c r="AI4" s="13" t="s">
        <v>76</v>
      </c>
      <c r="AJ4" s="43"/>
      <c r="AK4" s="13"/>
      <c r="AL4" s="14"/>
      <c r="AM4" s="13"/>
      <c r="AN4" s="13" t="s">
        <v>14</v>
      </c>
      <c r="AO4" s="11"/>
      <c r="AP4" s="44"/>
      <c r="AQ4" s="5"/>
      <c r="AR4" s="59"/>
      <c r="AS4" s="40"/>
    </row>
    <row r="5" spans="1:45" s="3" customFormat="1" ht="81.75">
      <c r="A5" s="15" t="s">
        <v>69</v>
      </c>
      <c r="B5" s="16" t="s">
        <v>70</v>
      </c>
      <c r="C5" s="16" t="s">
        <v>273</v>
      </c>
      <c r="D5" s="17" t="s">
        <v>274</v>
      </c>
      <c r="E5" s="17" t="s">
        <v>280</v>
      </c>
      <c r="F5" s="17" t="s">
        <v>281</v>
      </c>
      <c r="G5" s="103" t="s">
        <v>296</v>
      </c>
      <c r="H5" s="17" t="s">
        <v>71</v>
      </c>
      <c r="I5" s="17" t="s">
        <v>72</v>
      </c>
      <c r="J5" s="107" t="s">
        <v>82</v>
      </c>
      <c r="K5" s="86"/>
      <c r="L5" s="16" t="s">
        <v>147</v>
      </c>
      <c r="M5" s="16" t="s">
        <v>297</v>
      </c>
      <c r="N5" s="16" t="s">
        <v>148</v>
      </c>
      <c r="O5" s="16" t="s">
        <v>149</v>
      </c>
      <c r="P5" s="16"/>
      <c r="Q5" s="16"/>
      <c r="R5" s="19" t="s">
        <v>73</v>
      </c>
      <c r="S5" s="19" t="s">
        <v>10</v>
      </c>
      <c r="T5" s="19" t="s">
        <v>9</v>
      </c>
      <c r="U5" s="16" t="s">
        <v>11</v>
      </c>
      <c r="V5" s="20" t="s">
        <v>74</v>
      </c>
      <c r="W5" s="18" t="s">
        <v>73</v>
      </c>
      <c r="X5" s="19" t="s">
        <v>10</v>
      </c>
      <c r="Y5" s="19" t="s">
        <v>9</v>
      </c>
      <c r="Z5" s="16" t="s">
        <v>11</v>
      </c>
      <c r="AA5" s="20" t="s">
        <v>74</v>
      </c>
      <c r="AB5" s="18" t="s">
        <v>73</v>
      </c>
      <c r="AC5" s="19" t="s">
        <v>10</v>
      </c>
      <c r="AD5" s="19" t="s">
        <v>9</v>
      </c>
      <c r="AE5" s="16" t="s">
        <v>11</v>
      </c>
      <c r="AF5" s="20" t="s">
        <v>74</v>
      </c>
      <c r="AG5" s="18" t="s">
        <v>73</v>
      </c>
      <c r="AH5" s="19" t="s">
        <v>10</v>
      </c>
      <c r="AI5" s="19" t="s">
        <v>9</v>
      </c>
      <c r="AJ5" s="16" t="s">
        <v>11</v>
      </c>
      <c r="AK5" s="20" t="s">
        <v>74</v>
      </c>
      <c r="AL5" s="20" t="s">
        <v>265</v>
      </c>
      <c r="AM5" s="18" t="s">
        <v>73</v>
      </c>
      <c r="AN5" s="19" t="s">
        <v>10</v>
      </c>
      <c r="AO5" s="19" t="s">
        <v>9</v>
      </c>
      <c r="AP5" s="16" t="s">
        <v>11</v>
      </c>
      <c r="AQ5" s="21" t="s">
        <v>81</v>
      </c>
      <c r="AR5" s="60" t="s">
        <v>270</v>
      </c>
      <c r="AS5" s="41" t="s">
        <v>199</v>
      </c>
    </row>
    <row r="6" spans="1:45" ht="21.75" customHeight="1">
      <c r="A6" t="s">
        <v>102</v>
      </c>
      <c r="B6" s="2" t="s">
        <v>155</v>
      </c>
      <c r="C6" s="2">
        <v>1</v>
      </c>
      <c r="D6" s="38" t="s">
        <v>156</v>
      </c>
      <c r="E6" s="38">
        <v>0</v>
      </c>
      <c r="F6" s="38">
        <v>7</v>
      </c>
      <c r="G6" s="101">
        <f>F6-E6</f>
        <v>7</v>
      </c>
      <c r="H6" s="38" t="s">
        <v>157</v>
      </c>
      <c r="I6" s="93">
        <v>0</v>
      </c>
      <c r="J6" s="108">
        <v>10</v>
      </c>
      <c r="K6" s="7" t="s">
        <v>177</v>
      </c>
      <c r="O6" s="100">
        <f>G6</f>
        <v>7</v>
      </c>
      <c r="R6" s="63"/>
      <c r="W6" s="88"/>
      <c r="AB6" s="45"/>
      <c r="AG6" s="45"/>
      <c r="AL6" s="6"/>
      <c r="AQ6" s="6"/>
      <c r="AR6" s="74" t="s">
        <v>158</v>
      </c>
      <c r="AS6" s="81"/>
    </row>
    <row r="7" spans="4:45" ht="33.75">
      <c r="D7" s="38" t="s">
        <v>214</v>
      </c>
      <c r="E7" s="38">
        <v>7</v>
      </c>
      <c r="F7" s="38">
        <v>55</v>
      </c>
      <c r="G7" s="101">
        <f aca="true" t="shared" si="0" ref="G7:G55">F7-E7</f>
        <v>48</v>
      </c>
      <c r="H7" s="38" t="s">
        <v>216</v>
      </c>
      <c r="I7" s="93">
        <f aca="true" t="shared" si="1" ref="I7:I12">I$6+E7/100</f>
        <v>0.07</v>
      </c>
      <c r="J7" s="109">
        <v>2</v>
      </c>
      <c r="K7" s="7" t="s">
        <v>140</v>
      </c>
      <c r="N7" s="100">
        <f>G7</f>
        <v>48</v>
      </c>
      <c r="R7" s="2">
        <v>80</v>
      </c>
      <c r="W7" s="89">
        <v>20</v>
      </c>
      <c r="X7" s="2">
        <v>0.1</v>
      </c>
      <c r="Y7" s="2">
        <v>0.6</v>
      </c>
      <c r="Z7" s="42">
        <v>1</v>
      </c>
      <c r="AA7" s="2">
        <v>7</v>
      </c>
      <c r="AB7" s="46"/>
      <c r="AG7" s="46">
        <v>1</v>
      </c>
      <c r="AL7" s="7"/>
      <c r="AQ7" s="7">
        <v>4.5</v>
      </c>
      <c r="AR7" s="75" t="s">
        <v>247</v>
      </c>
      <c r="AS7" s="82"/>
    </row>
    <row r="8" spans="4:45" ht="11.25">
      <c r="D8" s="38" t="s">
        <v>215</v>
      </c>
      <c r="E8" s="38">
        <v>55</v>
      </c>
      <c r="F8" s="38">
        <v>60</v>
      </c>
      <c r="G8" s="101">
        <f t="shared" si="0"/>
        <v>5</v>
      </c>
      <c r="H8" s="38" t="s">
        <v>217</v>
      </c>
      <c r="I8" s="93">
        <f t="shared" si="1"/>
        <v>0.55</v>
      </c>
      <c r="J8" s="109">
        <v>2</v>
      </c>
      <c r="K8" s="7" t="s">
        <v>140</v>
      </c>
      <c r="N8" s="63">
        <f>G8</f>
        <v>5</v>
      </c>
      <c r="R8" s="2">
        <v>90</v>
      </c>
      <c r="W8" s="89">
        <v>10</v>
      </c>
      <c r="Y8" s="2">
        <v>0.5</v>
      </c>
      <c r="Z8" s="42">
        <v>1</v>
      </c>
      <c r="AA8" s="2">
        <v>7</v>
      </c>
      <c r="AB8" s="46"/>
      <c r="AG8" s="46">
        <v>1</v>
      </c>
      <c r="AL8" s="7"/>
      <c r="AQ8" s="7">
        <v>4</v>
      </c>
      <c r="AR8" s="76" t="s">
        <v>195</v>
      </c>
      <c r="AS8" s="82"/>
    </row>
    <row r="9" spans="4:45" ht="11.25">
      <c r="D9" s="38" t="s">
        <v>220</v>
      </c>
      <c r="E9" s="38">
        <v>60</v>
      </c>
      <c r="F9" s="38">
        <v>69</v>
      </c>
      <c r="G9" s="101">
        <f t="shared" si="0"/>
        <v>9</v>
      </c>
      <c r="H9" s="38" t="s">
        <v>218</v>
      </c>
      <c r="I9" s="93">
        <f t="shared" si="1"/>
        <v>0.6</v>
      </c>
      <c r="J9" s="109">
        <v>1</v>
      </c>
      <c r="K9" s="7" t="s">
        <v>139</v>
      </c>
      <c r="L9" s="100">
        <f>G9</f>
        <v>9</v>
      </c>
      <c r="R9" s="2">
        <v>95</v>
      </c>
      <c r="W9" s="89"/>
      <c r="AB9" s="46"/>
      <c r="AG9" s="46">
        <v>1</v>
      </c>
      <c r="AL9" s="7"/>
      <c r="AQ9" s="7">
        <v>3.5</v>
      </c>
      <c r="AR9" s="75"/>
      <c r="AS9" s="82"/>
    </row>
    <row r="10" spans="4:45" ht="21.75" customHeight="1">
      <c r="D10" s="38" t="s">
        <v>221</v>
      </c>
      <c r="E10" s="38">
        <v>69</v>
      </c>
      <c r="F10" s="38">
        <v>108</v>
      </c>
      <c r="G10" s="101">
        <f t="shared" si="0"/>
        <v>39</v>
      </c>
      <c r="H10" s="38" t="s">
        <v>225</v>
      </c>
      <c r="I10" s="93">
        <f t="shared" si="1"/>
        <v>0.69</v>
      </c>
      <c r="J10" s="109">
        <v>2</v>
      </c>
      <c r="K10" s="7" t="s">
        <v>140</v>
      </c>
      <c r="N10" s="63">
        <f aca="true" t="shared" si="2" ref="N10:N21">G10</f>
        <v>39</v>
      </c>
      <c r="R10" s="2">
        <v>88</v>
      </c>
      <c r="W10" s="89">
        <v>8</v>
      </c>
      <c r="Y10" s="2">
        <v>0.5</v>
      </c>
      <c r="Z10" s="42">
        <v>1</v>
      </c>
      <c r="AA10" s="2">
        <v>7</v>
      </c>
      <c r="AB10" s="87" t="s">
        <v>256</v>
      </c>
      <c r="AD10" s="2">
        <v>0.25</v>
      </c>
      <c r="AG10" s="46">
        <v>1</v>
      </c>
      <c r="AL10" s="7"/>
      <c r="AQ10" s="7">
        <v>4</v>
      </c>
      <c r="AR10" s="76" t="s">
        <v>195</v>
      </c>
      <c r="AS10" s="82"/>
    </row>
    <row r="11" spans="4:45" ht="21.75" customHeight="1">
      <c r="D11" s="38" t="s">
        <v>224</v>
      </c>
      <c r="E11" s="38">
        <v>108</v>
      </c>
      <c r="F11" s="38">
        <v>122</v>
      </c>
      <c r="G11" s="101">
        <f t="shared" si="0"/>
        <v>14</v>
      </c>
      <c r="H11" s="38" t="s">
        <v>159</v>
      </c>
      <c r="I11" s="93">
        <f t="shared" si="1"/>
        <v>1.08</v>
      </c>
      <c r="J11" s="109">
        <v>2</v>
      </c>
      <c r="K11" s="7" t="s">
        <v>140</v>
      </c>
      <c r="N11" s="63">
        <f t="shared" si="2"/>
        <v>14</v>
      </c>
      <c r="R11" s="2">
        <v>80</v>
      </c>
      <c r="W11" s="89">
        <v>20</v>
      </c>
      <c r="X11" s="2">
        <v>0.3</v>
      </c>
      <c r="Z11" s="42">
        <v>1</v>
      </c>
      <c r="AA11" s="2">
        <v>7</v>
      </c>
      <c r="AB11" s="46"/>
      <c r="AG11" s="46">
        <v>1</v>
      </c>
      <c r="AL11" s="7"/>
      <c r="AQ11" s="7">
        <v>3.5</v>
      </c>
      <c r="AR11" s="76" t="s">
        <v>246</v>
      </c>
      <c r="AS11" s="82"/>
    </row>
    <row r="12" spans="1:45" ht="22.5">
      <c r="A12" s="49"/>
      <c r="B12" s="36"/>
      <c r="C12" s="36"/>
      <c r="D12" s="50" t="s">
        <v>226</v>
      </c>
      <c r="E12" s="50">
        <v>122</v>
      </c>
      <c r="F12" s="50">
        <v>136</v>
      </c>
      <c r="G12" s="104">
        <f t="shared" si="0"/>
        <v>14</v>
      </c>
      <c r="H12" s="50" t="s">
        <v>219</v>
      </c>
      <c r="I12" s="94">
        <f t="shared" si="1"/>
        <v>1.22</v>
      </c>
      <c r="J12" s="110">
        <v>2</v>
      </c>
      <c r="K12" s="8" t="s">
        <v>140</v>
      </c>
      <c r="L12" s="36"/>
      <c r="M12" s="36"/>
      <c r="N12" s="36">
        <f t="shared" si="2"/>
        <v>14</v>
      </c>
      <c r="O12" s="36"/>
      <c r="P12" s="36"/>
      <c r="Q12" s="36"/>
      <c r="R12" s="36">
        <v>90</v>
      </c>
      <c r="S12" s="36"/>
      <c r="T12" s="36"/>
      <c r="U12" s="51"/>
      <c r="V12" s="36"/>
      <c r="W12" s="90">
        <v>10</v>
      </c>
      <c r="X12" s="36">
        <v>0.5</v>
      </c>
      <c r="Y12" s="36"/>
      <c r="Z12" s="51">
        <v>1.5</v>
      </c>
      <c r="AA12" s="36">
        <v>7</v>
      </c>
      <c r="AB12" s="52"/>
      <c r="AC12" s="36"/>
      <c r="AD12" s="36"/>
      <c r="AE12" s="51"/>
      <c r="AF12" s="36"/>
      <c r="AG12" s="52">
        <v>1</v>
      </c>
      <c r="AH12" s="36"/>
      <c r="AI12" s="36"/>
      <c r="AJ12" s="51"/>
      <c r="AK12" s="36"/>
      <c r="AL12" s="8"/>
      <c r="AM12" s="36"/>
      <c r="AN12" s="36"/>
      <c r="AO12" s="36"/>
      <c r="AP12" s="51"/>
      <c r="AQ12" s="8">
        <v>5</v>
      </c>
      <c r="AR12" s="77" t="s">
        <v>248</v>
      </c>
      <c r="AS12" s="83"/>
    </row>
    <row r="13" spans="1:45" ht="68.25">
      <c r="A13" s="49" t="s">
        <v>102</v>
      </c>
      <c r="B13" s="36" t="s">
        <v>103</v>
      </c>
      <c r="C13" s="36">
        <v>1</v>
      </c>
      <c r="D13" s="50" t="s">
        <v>104</v>
      </c>
      <c r="E13" s="50">
        <v>0</v>
      </c>
      <c r="F13" s="50">
        <v>44</v>
      </c>
      <c r="G13" s="104">
        <f t="shared" si="0"/>
        <v>44</v>
      </c>
      <c r="H13" s="50" t="s">
        <v>105</v>
      </c>
      <c r="I13" s="95">
        <v>13.9</v>
      </c>
      <c r="J13" s="110">
        <v>2</v>
      </c>
      <c r="K13" s="8" t="s">
        <v>140</v>
      </c>
      <c r="L13" s="36"/>
      <c r="M13" s="36"/>
      <c r="N13" s="36">
        <f t="shared" si="2"/>
        <v>44</v>
      </c>
      <c r="O13" s="36"/>
      <c r="P13" s="36"/>
      <c r="Q13" s="36"/>
      <c r="R13" s="36">
        <v>80</v>
      </c>
      <c r="S13" s="36"/>
      <c r="T13" s="36"/>
      <c r="U13" s="51"/>
      <c r="V13" s="36"/>
      <c r="W13" s="90">
        <v>20</v>
      </c>
      <c r="X13" s="36">
        <v>0.2</v>
      </c>
      <c r="Y13" s="36"/>
      <c r="Z13" s="51">
        <v>1</v>
      </c>
      <c r="AA13" s="36">
        <v>7</v>
      </c>
      <c r="AB13" s="52"/>
      <c r="AC13" s="36"/>
      <c r="AD13" s="36" t="s">
        <v>106</v>
      </c>
      <c r="AE13" s="51"/>
      <c r="AF13" s="36"/>
      <c r="AG13" s="52">
        <v>1</v>
      </c>
      <c r="AH13" s="36"/>
      <c r="AI13" s="36"/>
      <c r="AJ13" s="51"/>
      <c r="AK13" s="36"/>
      <c r="AL13" s="8"/>
      <c r="AM13" s="36"/>
      <c r="AN13" s="36"/>
      <c r="AO13" s="36"/>
      <c r="AP13" s="51"/>
      <c r="AQ13" s="8">
        <v>5</v>
      </c>
      <c r="AR13" s="78" t="s">
        <v>244</v>
      </c>
      <c r="AS13" s="83">
        <v>25</v>
      </c>
    </row>
    <row r="14" spans="2:45" ht="45">
      <c r="B14" s="2" t="s">
        <v>107</v>
      </c>
      <c r="C14" s="2">
        <v>1</v>
      </c>
      <c r="D14" s="38" t="s">
        <v>227</v>
      </c>
      <c r="E14" s="38">
        <v>0</v>
      </c>
      <c r="F14" s="38">
        <v>45</v>
      </c>
      <c r="G14" s="101">
        <f t="shared" si="0"/>
        <v>45</v>
      </c>
      <c r="H14" s="38" t="s">
        <v>108</v>
      </c>
      <c r="I14" s="93">
        <v>18.9</v>
      </c>
      <c r="J14" s="109">
        <v>2</v>
      </c>
      <c r="K14" s="7" t="s">
        <v>140</v>
      </c>
      <c r="N14" s="63">
        <f t="shared" si="2"/>
        <v>45</v>
      </c>
      <c r="R14" s="2">
        <v>75</v>
      </c>
      <c r="W14" s="89">
        <v>25</v>
      </c>
      <c r="Y14" s="2">
        <v>0.2</v>
      </c>
      <c r="Z14" s="42">
        <v>0.5</v>
      </c>
      <c r="AA14" s="2">
        <v>2</v>
      </c>
      <c r="AB14" s="46"/>
      <c r="AG14" s="46">
        <v>2</v>
      </c>
      <c r="AL14" s="7">
        <v>0</v>
      </c>
      <c r="AQ14" s="47" t="s">
        <v>109</v>
      </c>
      <c r="AR14" s="75" t="s">
        <v>249</v>
      </c>
      <c r="AS14" s="82">
        <v>70</v>
      </c>
    </row>
    <row r="15" spans="4:45" ht="33.75">
      <c r="D15" s="38" t="s">
        <v>110</v>
      </c>
      <c r="E15" s="38">
        <v>45</v>
      </c>
      <c r="F15" s="38">
        <v>92</v>
      </c>
      <c r="G15" s="101">
        <f t="shared" si="0"/>
        <v>47</v>
      </c>
      <c r="H15" s="38" t="s">
        <v>111</v>
      </c>
      <c r="I15" s="93">
        <f>I$14+E15/100</f>
        <v>19.349999999999998</v>
      </c>
      <c r="J15" s="109">
        <v>2</v>
      </c>
      <c r="K15" s="7" t="s">
        <v>140</v>
      </c>
      <c r="N15" s="63">
        <f t="shared" si="2"/>
        <v>47</v>
      </c>
      <c r="R15" s="2" t="s">
        <v>115</v>
      </c>
      <c r="W15" s="89" t="s">
        <v>114</v>
      </c>
      <c r="AB15" s="46"/>
      <c r="AG15" s="46"/>
      <c r="AL15" s="7"/>
      <c r="AQ15" s="7"/>
      <c r="AR15" s="75" t="s">
        <v>250</v>
      </c>
      <c r="AS15" s="82">
        <v>25</v>
      </c>
    </row>
    <row r="16" spans="4:45" ht="21.75" customHeight="1">
      <c r="D16" s="38" t="s">
        <v>112</v>
      </c>
      <c r="E16" s="38">
        <v>92</v>
      </c>
      <c r="F16" s="38">
        <v>122</v>
      </c>
      <c r="G16" s="101">
        <f t="shared" si="0"/>
        <v>30</v>
      </c>
      <c r="H16" s="38" t="s">
        <v>128</v>
      </c>
      <c r="I16" s="93">
        <f>I$14+E16/100</f>
        <v>19.82</v>
      </c>
      <c r="J16" s="109">
        <v>2</v>
      </c>
      <c r="K16" s="7" t="s">
        <v>140</v>
      </c>
      <c r="N16" s="63">
        <f t="shared" si="2"/>
        <v>30</v>
      </c>
      <c r="R16" s="2">
        <v>65</v>
      </c>
      <c r="W16" s="89">
        <v>25</v>
      </c>
      <c r="Y16" s="2">
        <v>0.3</v>
      </c>
      <c r="Z16" s="42">
        <v>1.5</v>
      </c>
      <c r="AB16" s="46" t="s">
        <v>257</v>
      </c>
      <c r="AD16" s="2">
        <v>0.2</v>
      </c>
      <c r="AG16" s="46">
        <v>2</v>
      </c>
      <c r="AL16" s="7"/>
      <c r="AQ16" s="7"/>
      <c r="AR16" s="76" t="s">
        <v>116</v>
      </c>
      <c r="AS16" s="82"/>
    </row>
    <row r="17" spans="1:45" ht="21.75" customHeight="1">
      <c r="A17" s="49"/>
      <c r="B17" s="36"/>
      <c r="C17" s="36"/>
      <c r="D17" s="50" t="s">
        <v>113</v>
      </c>
      <c r="E17" s="50">
        <v>122</v>
      </c>
      <c r="F17" s="50">
        <v>126</v>
      </c>
      <c r="G17" s="104">
        <f t="shared" si="0"/>
        <v>4</v>
      </c>
      <c r="H17" s="50" t="s">
        <v>134</v>
      </c>
      <c r="I17" s="94">
        <f>I$14+E17/100</f>
        <v>20.119999999999997</v>
      </c>
      <c r="J17" s="110">
        <v>2</v>
      </c>
      <c r="K17" s="8" t="s">
        <v>140</v>
      </c>
      <c r="L17" s="36"/>
      <c r="M17" s="36"/>
      <c r="N17" s="36">
        <f t="shared" si="2"/>
        <v>4</v>
      </c>
      <c r="O17" s="36"/>
      <c r="P17" s="36"/>
      <c r="Q17" s="36"/>
      <c r="R17" s="36"/>
      <c r="S17" s="36"/>
      <c r="T17" s="36"/>
      <c r="U17" s="51"/>
      <c r="V17" s="36"/>
      <c r="W17" s="90"/>
      <c r="X17" s="36"/>
      <c r="Y17" s="36"/>
      <c r="Z17" s="51"/>
      <c r="AA17" s="36"/>
      <c r="AB17" s="52"/>
      <c r="AC17" s="36"/>
      <c r="AD17" s="36"/>
      <c r="AE17" s="51"/>
      <c r="AF17" s="36"/>
      <c r="AG17" s="52"/>
      <c r="AH17" s="36"/>
      <c r="AI17" s="36"/>
      <c r="AJ17" s="51"/>
      <c r="AK17" s="36"/>
      <c r="AL17" s="8"/>
      <c r="AM17" s="36"/>
      <c r="AN17" s="36"/>
      <c r="AO17" s="36"/>
      <c r="AP17" s="51"/>
      <c r="AQ17" s="8">
        <v>4.5</v>
      </c>
      <c r="AR17" s="79"/>
      <c r="AS17" s="83"/>
    </row>
    <row r="18" spans="1:45" ht="21.75" customHeight="1">
      <c r="A18" t="s">
        <v>102</v>
      </c>
      <c r="B18" s="2" t="s">
        <v>107</v>
      </c>
      <c r="C18" s="2">
        <v>2</v>
      </c>
      <c r="D18" s="38" t="s">
        <v>117</v>
      </c>
      <c r="E18" s="38">
        <v>0</v>
      </c>
      <c r="F18" s="38">
        <v>66</v>
      </c>
      <c r="G18" s="101">
        <f t="shared" si="0"/>
        <v>66</v>
      </c>
      <c r="H18" s="38" t="s">
        <v>119</v>
      </c>
      <c r="I18" s="93">
        <v>20.16</v>
      </c>
      <c r="J18" s="109">
        <v>2</v>
      </c>
      <c r="K18" s="7" t="s">
        <v>140</v>
      </c>
      <c r="N18" s="63">
        <f t="shared" si="2"/>
        <v>66</v>
      </c>
      <c r="R18" s="63">
        <v>90</v>
      </c>
      <c r="W18" s="89">
        <v>10</v>
      </c>
      <c r="Y18" s="2">
        <v>0.5</v>
      </c>
      <c r="Z18" s="42">
        <v>1</v>
      </c>
      <c r="AA18" s="2">
        <v>7</v>
      </c>
      <c r="AB18" s="46"/>
      <c r="AG18" s="46">
        <v>1</v>
      </c>
      <c r="AL18" s="7"/>
      <c r="AQ18" s="7">
        <v>4</v>
      </c>
      <c r="AR18" s="76" t="s">
        <v>195</v>
      </c>
      <c r="AS18" s="82">
        <v>30</v>
      </c>
    </row>
    <row r="19" spans="4:45" ht="21.75" customHeight="1">
      <c r="D19" s="38" t="s">
        <v>118</v>
      </c>
      <c r="E19" s="38">
        <v>66</v>
      </c>
      <c r="F19" s="38">
        <v>113</v>
      </c>
      <c r="G19" s="101">
        <f t="shared" si="0"/>
        <v>47</v>
      </c>
      <c r="H19" s="38" t="s">
        <v>120</v>
      </c>
      <c r="I19" s="93">
        <f>I$18+E19/100</f>
        <v>20.82</v>
      </c>
      <c r="J19" s="109">
        <v>2</v>
      </c>
      <c r="K19" s="7" t="s">
        <v>140</v>
      </c>
      <c r="N19" s="63">
        <f t="shared" si="2"/>
        <v>47</v>
      </c>
      <c r="R19" s="2" t="s">
        <v>121</v>
      </c>
      <c r="W19" s="89" t="s">
        <v>122</v>
      </c>
      <c r="Y19" s="2">
        <v>0.6</v>
      </c>
      <c r="Z19" s="42">
        <v>1.5</v>
      </c>
      <c r="AA19" s="2">
        <v>1</v>
      </c>
      <c r="AB19" s="46" t="s">
        <v>258</v>
      </c>
      <c r="AG19" s="46">
        <v>1</v>
      </c>
      <c r="AL19" s="7"/>
      <c r="AQ19" s="7">
        <v>3.5</v>
      </c>
      <c r="AR19" s="76" t="s">
        <v>123</v>
      </c>
      <c r="AS19" s="82">
        <v>50</v>
      </c>
    </row>
    <row r="20" spans="1:45" ht="22.5">
      <c r="A20" s="49"/>
      <c r="B20" s="36"/>
      <c r="C20" s="36"/>
      <c r="D20" s="50"/>
      <c r="E20" s="50"/>
      <c r="F20" s="50"/>
      <c r="G20" s="104"/>
      <c r="H20" s="50"/>
      <c r="I20" s="95"/>
      <c r="J20" s="110"/>
      <c r="K20" s="8" t="s">
        <v>140</v>
      </c>
      <c r="L20" s="36"/>
      <c r="M20" s="36"/>
      <c r="N20" s="36">
        <f t="shared" si="2"/>
        <v>0</v>
      </c>
      <c r="O20" s="36"/>
      <c r="P20" s="36"/>
      <c r="Q20" s="36"/>
      <c r="R20" s="36"/>
      <c r="S20" s="36"/>
      <c r="T20" s="36"/>
      <c r="U20" s="51"/>
      <c r="V20" s="36"/>
      <c r="W20" s="90"/>
      <c r="X20" s="36"/>
      <c r="Y20" s="36"/>
      <c r="Z20" s="51"/>
      <c r="AA20" s="36"/>
      <c r="AB20" s="52"/>
      <c r="AC20" s="36"/>
      <c r="AD20" s="36"/>
      <c r="AE20" s="51"/>
      <c r="AF20" s="36"/>
      <c r="AG20" s="52"/>
      <c r="AH20" s="36"/>
      <c r="AI20" s="36"/>
      <c r="AJ20" s="51"/>
      <c r="AK20" s="36"/>
      <c r="AL20" s="8"/>
      <c r="AM20" s="36"/>
      <c r="AN20" s="36"/>
      <c r="AO20" s="36"/>
      <c r="AP20" s="51"/>
      <c r="AQ20" s="8"/>
      <c r="AR20" s="77" t="s">
        <v>251</v>
      </c>
      <c r="AS20" s="83"/>
    </row>
    <row r="21" spans="1:45" ht="68.25">
      <c r="A21" t="s">
        <v>102</v>
      </c>
      <c r="B21" s="2" t="s">
        <v>124</v>
      </c>
      <c r="C21" s="2">
        <v>1</v>
      </c>
      <c r="D21" s="38" t="s">
        <v>125</v>
      </c>
      <c r="E21" s="38">
        <v>0</v>
      </c>
      <c r="F21" s="38">
        <v>77</v>
      </c>
      <c r="G21" s="101">
        <f t="shared" si="0"/>
        <v>77</v>
      </c>
      <c r="H21" s="38" t="s">
        <v>126</v>
      </c>
      <c r="I21" s="93">
        <v>23.4</v>
      </c>
      <c r="J21" s="109">
        <v>2</v>
      </c>
      <c r="K21" s="7" t="s">
        <v>140</v>
      </c>
      <c r="N21" s="63">
        <f t="shared" si="2"/>
        <v>77</v>
      </c>
      <c r="W21" s="89"/>
      <c r="Y21" s="2">
        <v>0.2</v>
      </c>
      <c r="Z21" s="42">
        <v>0.5</v>
      </c>
      <c r="AB21" s="46"/>
      <c r="AG21" s="46"/>
      <c r="AL21" s="7"/>
      <c r="AQ21" s="7">
        <v>5</v>
      </c>
      <c r="AR21" s="75" t="s">
        <v>252</v>
      </c>
      <c r="AS21" s="82"/>
    </row>
    <row r="22" spans="4:45" ht="21.75" customHeight="1">
      <c r="D22" s="38" t="s">
        <v>127</v>
      </c>
      <c r="E22" s="38">
        <v>77</v>
      </c>
      <c r="F22" s="38">
        <v>112</v>
      </c>
      <c r="G22" s="101">
        <f t="shared" si="0"/>
        <v>35</v>
      </c>
      <c r="H22" s="38" t="s">
        <v>128</v>
      </c>
      <c r="I22" s="93">
        <f>I$21+E22/100</f>
        <v>24.169999999999998</v>
      </c>
      <c r="J22" s="109">
        <v>1.5</v>
      </c>
      <c r="K22" s="7" t="s">
        <v>139</v>
      </c>
      <c r="M22" s="63">
        <f>G22</f>
        <v>35</v>
      </c>
      <c r="R22" s="2" t="s">
        <v>129</v>
      </c>
      <c r="W22" s="89" t="s">
        <v>130</v>
      </c>
      <c r="Y22" s="2">
        <v>0.3</v>
      </c>
      <c r="Z22" s="42">
        <v>1</v>
      </c>
      <c r="AA22" s="2">
        <v>2</v>
      </c>
      <c r="AB22" s="46"/>
      <c r="AG22" s="46">
        <v>1</v>
      </c>
      <c r="AL22" s="7"/>
      <c r="AQ22" s="7">
        <v>4</v>
      </c>
      <c r="AR22" s="76" t="s">
        <v>131</v>
      </c>
      <c r="AS22" s="82"/>
    </row>
    <row r="23" spans="4:45" ht="21.75" customHeight="1">
      <c r="D23" s="38" t="s">
        <v>133</v>
      </c>
      <c r="E23" s="38">
        <v>112</v>
      </c>
      <c r="F23" s="38">
        <v>130</v>
      </c>
      <c r="G23" s="101" t="s">
        <v>150</v>
      </c>
      <c r="H23" s="38" t="s">
        <v>134</v>
      </c>
      <c r="I23" s="93">
        <f>I$21+E23/100</f>
        <v>24.52</v>
      </c>
      <c r="J23" s="109"/>
      <c r="W23" s="89"/>
      <c r="AB23" s="46"/>
      <c r="AG23" s="46"/>
      <c r="AL23" s="7"/>
      <c r="AQ23" s="7"/>
      <c r="AR23" s="76"/>
      <c r="AS23" s="82"/>
    </row>
    <row r="24" spans="1:45" ht="22.5">
      <c r="A24" s="49"/>
      <c r="B24" s="36"/>
      <c r="C24" s="36"/>
      <c r="D24" s="50" t="s">
        <v>132</v>
      </c>
      <c r="E24" s="50">
        <v>130</v>
      </c>
      <c r="F24" s="50">
        <v>149</v>
      </c>
      <c r="G24" s="104">
        <f t="shared" si="0"/>
        <v>19</v>
      </c>
      <c r="H24" s="50" t="s">
        <v>135</v>
      </c>
      <c r="I24" s="94">
        <f>I$21+E24/100</f>
        <v>24.7</v>
      </c>
      <c r="J24" s="110">
        <v>2</v>
      </c>
      <c r="K24" s="8" t="s">
        <v>140</v>
      </c>
      <c r="L24" s="36"/>
      <c r="M24" s="36"/>
      <c r="N24" s="36">
        <f>G24</f>
        <v>19</v>
      </c>
      <c r="O24" s="36"/>
      <c r="P24" s="36"/>
      <c r="Q24" s="36"/>
      <c r="R24" s="36"/>
      <c r="S24" s="36"/>
      <c r="T24" s="36"/>
      <c r="U24" s="51"/>
      <c r="V24" s="36"/>
      <c r="W24" s="90"/>
      <c r="X24" s="36"/>
      <c r="Y24" s="36"/>
      <c r="Z24" s="51"/>
      <c r="AA24" s="36"/>
      <c r="AB24" s="52"/>
      <c r="AC24" s="36"/>
      <c r="AD24" s="36"/>
      <c r="AE24" s="51"/>
      <c r="AF24" s="36"/>
      <c r="AG24" s="52"/>
      <c r="AH24" s="36"/>
      <c r="AI24" s="36"/>
      <c r="AJ24" s="51"/>
      <c r="AK24" s="36"/>
      <c r="AL24" s="8"/>
      <c r="AM24" s="36"/>
      <c r="AN24" s="36"/>
      <c r="AO24" s="36"/>
      <c r="AP24" s="51"/>
      <c r="AQ24" s="8">
        <v>5</v>
      </c>
      <c r="AR24" s="77" t="s">
        <v>253</v>
      </c>
      <c r="AS24" s="83"/>
    </row>
    <row r="25" spans="1:45" ht="22.5">
      <c r="A25" t="s">
        <v>102</v>
      </c>
      <c r="B25" s="2" t="s">
        <v>124</v>
      </c>
      <c r="C25" s="2">
        <v>2</v>
      </c>
      <c r="D25" s="38" t="s">
        <v>26</v>
      </c>
      <c r="E25" s="38">
        <v>0</v>
      </c>
      <c r="F25" s="38">
        <v>79</v>
      </c>
      <c r="G25" s="101">
        <f t="shared" si="0"/>
        <v>79</v>
      </c>
      <c r="H25" s="38" t="s">
        <v>28</v>
      </c>
      <c r="I25" s="93">
        <v>24.9</v>
      </c>
      <c r="J25" s="109">
        <v>2</v>
      </c>
      <c r="K25" s="7" t="s">
        <v>140</v>
      </c>
      <c r="N25" s="63">
        <f>G25</f>
        <v>79</v>
      </c>
      <c r="R25" s="63">
        <v>80</v>
      </c>
      <c r="W25" s="89">
        <v>20</v>
      </c>
      <c r="X25" s="2">
        <v>0.2</v>
      </c>
      <c r="Y25" s="2">
        <v>0.6</v>
      </c>
      <c r="Z25" s="42">
        <v>1</v>
      </c>
      <c r="AA25" s="2">
        <v>7</v>
      </c>
      <c r="AB25" s="46"/>
      <c r="AG25" s="46">
        <v>1</v>
      </c>
      <c r="AL25" s="7"/>
      <c r="AQ25" s="7">
        <v>5</v>
      </c>
      <c r="AR25" s="75" t="s">
        <v>254</v>
      </c>
      <c r="AS25" s="82"/>
    </row>
    <row r="26" spans="4:45" ht="21.75" customHeight="1">
      <c r="D26" s="38" t="s">
        <v>24</v>
      </c>
      <c r="E26" s="38">
        <v>43</v>
      </c>
      <c r="F26" s="38">
        <v>50</v>
      </c>
      <c r="G26" s="101">
        <f t="shared" si="0"/>
        <v>7</v>
      </c>
      <c r="H26" s="38" t="s">
        <v>27</v>
      </c>
      <c r="I26" s="93">
        <f>I$25+E26/100</f>
        <v>25.33</v>
      </c>
      <c r="J26" s="109">
        <v>1</v>
      </c>
      <c r="K26" s="7" t="s">
        <v>139</v>
      </c>
      <c r="L26" s="63">
        <f>G26</f>
        <v>7</v>
      </c>
      <c r="R26" s="2">
        <v>98</v>
      </c>
      <c r="W26" s="89"/>
      <c r="AB26" s="46"/>
      <c r="AG26" s="46">
        <v>1</v>
      </c>
      <c r="AL26" s="7"/>
      <c r="AQ26" s="7"/>
      <c r="AR26" s="76"/>
      <c r="AS26" s="82"/>
    </row>
    <row r="27" spans="4:45" ht="21.75" customHeight="1">
      <c r="D27" s="38" t="s">
        <v>25</v>
      </c>
      <c r="E27" s="38">
        <v>50</v>
      </c>
      <c r="F27" s="38">
        <v>79</v>
      </c>
      <c r="G27" s="101">
        <f t="shared" si="0"/>
        <v>29</v>
      </c>
      <c r="H27" s="38" t="s">
        <v>29</v>
      </c>
      <c r="I27" s="93">
        <f>I$25+E27/100</f>
        <v>25.4</v>
      </c>
      <c r="J27" s="109">
        <v>2</v>
      </c>
      <c r="K27" s="7" t="s">
        <v>140</v>
      </c>
      <c r="N27" s="63">
        <f>G27</f>
        <v>29</v>
      </c>
      <c r="R27" s="2">
        <v>80</v>
      </c>
      <c r="W27" s="89">
        <v>20</v>
      </c>
      <c r="X27" s="2">
        <v>0.2</v>
      </c>
      <c r="Y27" s="2">
        <v>0.6</v>
      </c>
      <c r="Z27" s="42">
        <v>1</v>
      </c>
      <c r="AA27" s="2">
        <v>7</v>
      </c>
      <c r="AB27" s="46"/>
      <c r="AG27" s="46">
        <v>1</v>
      </c>
      <c r="AL27" s="7"/>
      <c r="AQ27" s="7">
        <v>5</v>
      </c>
      <c r="AR27" s="76"/>
      <c r="AS27" s="82"/>
    </row>
    <row r="28" spans="1:45" ht="21.75" customHeight="1">
      <c r="A28" s="49"/>
      <c r="B28" s="36"/>
      <c r="C28" s="36"/>
      <c r="D28" s="50" t="s">
        <v>30</v>
      </c>
      <c r="E28" s="50">
        <v>79</v>
      </c>
      <c r="F28" s="50">
        <v>86</v>
      </c>
      <c r="G28" s="104">
        <f t="shared" si="0"/>
        <v>7</v>
      </c>
      <c r="H28" s="50" t="s">
        <v>31</v>
      </c>
      <c r="I28" s="94">
        <f>I$25+E28/100</f>
        <v>25.689999999999998</v>
      </c>
      <c r="J28" s="110">
        <v>1</v>
      </c>
      <c r="K28" s="8" t="s">
        <v>139</v>
      </c>
      <c r="L28" s="36">
        <f>G28</f>
        <v>7</v>
      </c>
      <c r="M28" s="36"/>
      <c r="N28" s="36"/>
      <c r="O28" s="36"/>
      <c r="P28" s="36"/>
      <c r="Q28" s="36"/>
      <c r="R28" s="36">
        <v>98</v>
      </c>
      <c r="S28" s="36"/>
      <c r="T28" s="36"/>
      <c r="U28" s="51"/>
      <c r="V28" s="36"/>
      <c r="W28" s="90"/>
      <c r="X28" s="36"/>
      <c r="Y28" s="36"/>
      <c r="Z28" s="51"/>
      <c r="AA28" s="36"/>
      <c r="AB28" s="52"/>
      <c r="AC28" s="36"/>
      <c r="AD28" s="36"/>
      <c r="AE28" s="51"/>
      <c r="AF28" s="36"/>
      <c r="AG28" s="52">
        <v>1</v>
      </c>
      <c r="AH28" s="36"/>
      <c r="AI28" s="36"/>
      <c r="AJ28" s="51"/>
      <c r="AK28" s="36"/>
      <c r="AL28" s="8"/>
      <c r="AM28" s="36"/>
      <c r="AN28" s="36"/>
      <c r="AO28" s="36"/>
      <c r="AP28" s="51"/>
      <c r="AQ28" s="8"/>
      <c r="AR28" s="79"/>
      <c r="AS28" s="83"/>
    </row>
    <row r="29" spans="1:45" ht="27.75" customHeight="1">
      <c r="A29" s="53" t="s">
        <v>102</v>
      </c>
      <c r="B29" s="54" t="s">
        <v>32</v>
      </c>
      <c r="C29" s="54">
        <v>1</v>
      </c>
      <c r="D29" s="55" t="s">
        <v>33</v>
      </c>
      <c r="E29" s="55">
        <v>0</v>
      </c>
      <c r="F29" s="55">
        <v>39</v>
      </c>
      <c r="G29" s="105">
        <f t="shared" si="0"/>
        <v>39</v>
      </c>
      <c r="H29" s="55" t="s">
        <v>108</v>
      </c>
      <c r="I29" s="96">
        <v>28.4</v>
      </c>
      <c r="J29" s="111">
        <v>2</v>
      </c>
      <c r="K29" s="56" t="s">
        <v>140</v>
      </c>
      <c r="L29" s="54"/>
      <c r="M29" s="54"/>
      <c r="N29" s="54">
        <f>G29</f>
        <v>39</v>
      </c>
      <c r="O29" s="54"/>
      <c r="P29" s="54"/>
      <c r="Q29" s="54"/>
      <c r="R29" s="54">
        <v>80</v>
      </c>
      <c r="S29" s="54"/>
      <c r="T29" s="54">
        <v>0.4</v>
      </c>
      <c r="U29" s="57"/>
      <c r="V29" s="54"/>
      <c r="W29" s="91">
        <v>20</v>
      </c>
      <c r="X29" s="54">
        <v>0.1</v>
      </c>
      <c r="Y29" s="54">
        <v>0.6</v>
      </c>
      <c r="Z29" s="57">
        <v>1.5</v>
      </c>
      <c r="AA29" s="54">
        <v>7</v>
      </c>
      <c r="AB29" s="58"/>
      <c r="AC29" s="54"/>
      <c r="AD29" s="54"/>
      <c r="AE29" s="57"/>
      <c r="AF29" s="54"/>
      <c r="AG29" s="58">
        <v>1</v>
      </c>
      <c r="AH29" s="54"/>
      <c r="AI29" s="54"/>
      <c r="AJ29" s="57"/>
      <c r="AK29" s="54"/>
      <c r="AL29" s="56"/>
      <c r="AM29" s="54"/>
      <c r="AN29" s="54"/>
      <c r="AO29" s="54"/>
      <c r="AP29" s="57"/>
      <c r="AQ29" s="56">
        <v>5</v>
      </c>
      <c r="AR29" s="80" t="s">
        <v>222</v>
      </c>
      <c r="AS29" s="84"/>
    </row>
    <row r="30" spans="1:45" ht="21.75" customHeight="1">
      <c r="A30" t="s">
        <v>102</v>
      </c>
      <c r="B30" s="2" t="s">
        <v>34</v>
      </c>
      <c r="C30" s="2">
        <v>1</v>
      </c>
      <c r="D30" s="38" t="s">
        <v>35</v>
      </c>
      <c r="E30" s="38">
        <v>0</v>
      </c>
      <c r="F30" s="38">
        <v>5</v>
      </c>
      <c r="G30" s="101">
        <f t="shared" si="0"/>
        <v>5</v>
      </c>
      <c r="H30" s="38" t="s">
        <v>157</v>
      </c>
      <c r="I30" s="93">
        <v>32.9</v>
      </c>
      <c r="J30" s="109">
        <v>2</v>
      </c>
      <c r="N30" s="63">
        <f>G30</f>
        <v>5</v>
      </c>
      <c r="R30" s="63"/>
      <c r="W30" s="89"/>
      <c r="Z30" s="42" t="s">
        <v>50</v>
      </c>
      <c r="AB30" s="46"/>
      <c r="AG30" s="46" t="s">
        <v>50</v>
      </c>
      <c r="AL30" s="7"/>
      <c r="AQ30" s="7">
        <v>3</v>
      </c>
      <c r="AR30" s="76" t="s">
        <v>53</v>
      </c>
      <c r="AS30" s="82"/>
    </row>
    <row r="31" spans="4:45" ht="21.75" customHeight="1">
      <c r="D31" s="38" t="s">
        <v>36</v>
      </c>
      <c r="E31" s="38">
        <v>5</v>
      </c>
      <c r="F31" s="38">
        <v>13</v>
      </c>
      <c r="G31" s="101">
        <f t="shared" si="0"/>
        <v>8</v>
      </c>
      <c r="H31" s="38" t="s">
        <v>44</v>
      </c>
      <c r="I31" s="93">
        <f>I$30+E31/100</f>
        <v>32.949999999999996</v>
      </c>
      <c r="J31" s="109">
        <v>1</v>
      </c>
      <c r="K31" s="7" t="s">
        <v>139</v>
      </c>
      <c r="L31" s="63">
        <f>G31</f>
        <v>8</v>
      </c>
      <c r="R31" s="2">
        <v>98</v>
      </c>
      <c r="W31" s="89"/>
      <c r="AB31" s="46"/>
      <c r="AG31" s="46"/>
      <c r="AL31" s="7"/>
      <c r="AQ31" s="7"/>
      <c r="AR31" s="76" t="s">
        <v>255</v>
      </c>
      <c r="AS31" s="82"/>
    </row>
    <row r="32" spans="4:45" ht="22.5">
      <c r="D32" s="38" t="s">
        <v>37</v>
      </c>
      <c r="E32" s="38">
        <v>13</v>
      </c>
      <c r="F32" s="38">
        <v>23</v>
      </c>
      <c r="G32" s="101">
        <f t="shared" si="0"/>
        <v>10</v>
      </c>
      <c r="H32" s="38" t="s">
        <v>45</v>
      </c>
      <c r="I32" s="93">
        <f aca="true" t="shared" si="3" ref="I32:I38">I$30+E32/100</f>
        <v>33.03</v>
      </c>
      <c r="J32" s="109">
        <v>2</v>
      </c>
      <c r="K32" s="7" t="s">
        <v>140</v>
      </c>
      <c r="N32" s="63">
        <f>G32</f>
        <v>10</v>
      </c>
      <c r="R32" s="2">
        <v>75</v>
      </c>
      <c r="W32" s="89">
        <v>25</v>
      </c>
      <c r="X32" s="2">
        <v>0.2</v>
      </c>
      <c r="Y32" s="2">
        <v>0.6</v>
      </c>
      <c r="Z32" s="42">
        <v>1</v>
      </c>
      <c r="AA32" s="2">
        <v>7</v>
      </c>
      <c r="AB32" s="46"/>
      <c r="AG32" s="46">
        <v>1</v>
      </c>
      <c r="AL32" s="7"/>
      <c r="AQ32" s="47" t="s">
        <v>51</v>
      </c>
      <c r="AR32" s="75" t="s">
        <v>222</v>
      </c>
      <c r="AS32" s="82"/>
    </row>
    <row r="33" spans="4:45" ht="21.75" customHeight="1">
      <c r="D33" s="38" t="s">
        <v>38</v>
      </c>
      <c r="E33" s="38">
        <v>23</v>
      </c>
      <c r="F33" s="38">
        <v>41</v>
      </c>
      <c r="G33" s="101">
        <f t="shared" si="0"/>
        <v>18</v>
      </c>
      <c r="H33" s="38" t="s">
        <v>46</v>
      </c>
      <c r="I33" s="93">
        <f t="shared" si="3"/>
        <v>33.129999999999995</v>
      </c>
      <c r="J33" s="109">
        <v>2</v>
      </c>
      <c r="K33" s="7" t="s">
        <v>140</v>
      </c>
      <c r="N33" s="63">
        <f>G33</f>
        <v>18</v>
      </c>
      <c r="R33" s="2">
        <v>75</v>
      </c>
      <c r="W33" s="89">
        <v>25</v>
      </c>
      <c r="X33" s="2">
        <v>0.2</v>
      </c>
      <c r="Y33" s="2">
        <v>0.6</v>
      </c>
      <c r="Z33" s="42">
        <v>1</v>
      </c>
      <c r="AA33" s="2">
        <v>7</v>
      </c>
      <c r="AB33" s="46"/>
      <c r="AG33" s="46">
        <v>1</v>
      </c>
      <c r="AL33" s="7"/>
      <c r="AQ33" s="47" t="s">
        <v>51</v>
      </c>
      <c r="AR33" s="76" t="s">
        <v>223</v>
      </c>
      <c r="AS33" s="82"/>
    </row>
    <row r="34" spans="4:45" ht="21.75" customHeight="1">
      <c r="D34" s="38" t="s">
        <v>39</v>
      </c>
      <c r="E34" s="38">
        <v>41</v>
      </c>
      <c r="F34" s="38">
        <v>50</v>
      </c>
      <c r="G34" s="101">
        <f t="shared" si="0"/>
        <v>9</v>
      </c>
      <c r="H34" s="38" t="s">
        <v>27</v>
      </c>
      <c r="I34" s="93">
        <f t="shared" si="3"/>
        <v>33.309999999999995</v>
      </c>
      <c r="J34" s="109">
        <v>1</v>
      </c>
      <c r="K34" s="7" t="s">
        <v>139</v>
      </c>
      <c r="L34" s="63">
        <f>G34</f>
        <v>9</v>
      </c>
      <c r="R34" s="2">
        <v>98</v>
      </c>
      <c r="W34" s="89"/>
      <c r="AB34" s="46"/>
      <c r="AG34" s="46"/>
      <c r="AL34" s="7"/>
      <c r="AQ34" s="47"/>
      <c r="AR34" s="76"/>
      <c r="AS34" s="82"/>
    </row>
    <row r="35" spans="4:45" ht="21.75" customHeight="1">
      <c r="D35" s="38" t="s">
        <v>40</v>
      </c>
      <c r="E35" s="38">
        <v>50</v>
      </c>
      <c r="F35" s="38">
        <v>57</v>
      </c>
      <c r="G35" s="101">
        <f t="shared" si="0"/>
        <v>7</v>
      </c>
      <c r="H35" s="38" t="s">
        <v>47</v>
      </c>
      <c r="I35" s="93">
        <f t="shared" si="3"/>
        <v>33.4</v>
      </c>
      <c r="J35" s="109">
        <v>2</v>
      </c>
      <c r="K35" s="7" t="s">
        <v>140</v>
      </c>
      <c r="N35" s="63">
        <f>G35</f>
        <v>7</v>
      </c>
      <c r="R35" s="2">
        <v>80</v>
      </c>
      <c r="W35" s="89">
        <v>20</v>
      </c>
      <c r="X35" s="2">
        <v>0.2</v>
      </c>
      <c r="Y35" s="2">
        <v>0.4</v>
      </c>
      <c r="Z35" s="42">
        <v>0.6</v>
      </c>
      <c r="AA35" s="2">
        <v>7</v>
      </c>
      <c r="AB35" s="46"/>
      <c r="AG35" s="46">
        <v>1</v>
      </c>
      <c r="AL35" s="7"/>
      <c r="AQ35" s="47" t="s">
        <v>52</v>
      </c>
      <c r="AR35" s="76"/>
      <c r="AS35" s="82"/>
    </row>
    <row r="36" spans="4:45" ht="45">
      <c r="D36" s="38" t="s">
        <v>41</v>
      </c>
      <c r="E36" s="38">
        <v>57</v>
      </c>
      <c r="F36" s="38">
        <v>64</v>
      </c>
      <c r="G36" s="101">
        <f t="shared" si="0"/>
        <v>7</v>
      </c>
      <c r="H36" s="38" t="s">
        <v>48</v>
      </c>
      <c r="I36" s="93">
        <f t="shared" si="3"/>
        <v>33.47</v>
      </c>
      <c r="J36" s="109">
        <v>1</v>
      </c>
      <c r="K36" s="7" t="s">
        <v>139</v>
      </c>
      <c r="L36" s="63">
        <f>G36</f>
        <v>7</v>
      </c>
      <c r="R36" s="2">
        <v>98</v>
      </c>
      <c r="W36" s="89"/>
      <c r="AB36" s="46"/>
      <c r="AG36" s="46">
        <v>2</v>
      </c>
      <c r="AL36" s="7"/>
      <c r="AQ36" s="7"/>
      <c r="AR36" s="75" t="s">
        <v>62</v>
      </c>
      <c r="AS36" s="82"/>
    </row>
    <row r="37" spans="4:45" ht="21.75" customHeight="1">
      <c r="D37" s="38" t="s">
        <v>42</v>
      </c>
      <c r="E37" s="38">
        <v>64</v>
      </c>
      <c r="F37" s="38">
        <v>67</v>
      </c>
      <c r="G37" s="101">
        <f t="shared" si="0"/>
        <v>3</v>
      </c>
      <c r="H37" s="38" t="s">
        <v>49</v>
      </c>
      <c r="I37" s="93">
        <f t="shared" si="3"/>
        <v>33.54</v>
      </c>
      <c r="J37" s="109">
        <v>2</v>
      </c>
      <c r="K37" s="7" t="s">
        <v>140</v>
      </c>
      <c r="N37" s="63">
        <f>G37</f>
        <v>3</v>
      </c>
      <c r="W37" s="89"/>
      <c r="AB37" s="46"/>
      <c r="AG37" s="46"/>
      <c r="AL37" s="7"/>
      <c r="AQ37" s="7"/>
      <c r="AR37" s="76" t="s">
        <v>53</v>
      </c>
      <c r="AS37" s="82"/>
    </row>
    <row r="38" spans="1:45" ht="21.75" customHeight="1">
      <c r="A38" s="49"/>
      <c r="B38" s="36"/>
      <c r="C38" s="36"/>
      <c r="D38" s="50" t="s">
        <v>43</v>
      </c>
      <c r="E38" s="50">
        <v>67</v>
      </c>
      <c r="F38" s="50">
        <v>70</v>
      </c>
      <c r="G38" s="104">
        <f t="shared" si="0"/>
        <v>3</v>
      </c>
      <c r="H38" s="50" t="s">
        <v>31</v>
      </c>
      <c r="I38" s="94">
        <f t="shared" si="3"/>
        <v>33.57</v>
      </c>
      <c r="J38" s="110">
        <v>10</v>
      </c>
      <c r="K38" s="8" t="s">
        <v>177</v>
      </c>
      <c r="L38" s="36"/>
      <c r="M38" s="36"/>
      <c r="N38" s="36"/>
      <c r="O38" s="99">
        <f>G38</f>
        <v>3</v>
      </c>
      <c r="P38" s="99"/>
      <c r="Q38" s="36"/>
      <c r="R38" s="36"/>
      <c r="S38" s="36"/>
      <c r="T38" s="36"/>
      <c r="U38" s="51"/>
      <c r="V38" s="36"/>
      <c r="W38" s="90"/>
      <c r="X38" s="36"/>
      <c r="Y38" s="36"/>
      <c r="Z38" s="51"/>
      <c r="AA38" s="36"/>
      <c r="AB38" s="52"/>
      <c r="AC38" s="36"/>
      <c r="AD38" s="36"/>
      <c r="AE38" s="51"/>
      <c r="AF38" s="36"/>
      <c r="AG38" s="52"/>
      <c r="AH38" s="36"/>
      <c r="AI38" s="36"/>
      <c r="AJ38" s="51"/>
      <c r="AK38" s="36"/>
      <c r="AL38" s="8"/>
      <c r="AM38" s="36"/>
      <c r="AN38" s="36"/>
      <c r="AO38" s="36"/>
      <c r="AP38" s="51"/>
      <c r="AQ38" s="8"/>
      <c r="AR38" s="79" t="s">
        <v>53</v>
      </c>
      <c r="AS38" s="83"/>
    </row>
    <row r="39" spans="1:45" ht="22.5">
      <c r="A39" t="s">
        <v>102</v>
      </c>
      <c r="B39" s="2" t="s">
        <v>54</v>
      </c>
      <c r="C39" s="2">
        <v>1</v>
      </c>
      <c r="D39" s="38" t="s">
        <v>55</v>
      </c>
      <c r="E39" s="38">
        <v>0</v>
      </c>
      <c r="F39" s="38">
        <v>8</v>
      </c>
      <c r="G39" s="101">
        <f t="shared" si="0"/>
        <v>8</v>
      </c>
      <c r="H39" s="38" t="s">
        <v>157</v>
      </c>
      <c r="I39" s="93">
        <v>37.9</v>
      </c>
      <c r="J39" s="109">
        <v>2</v>
      </c>
      <c r="K39" s="7" t="s">
        <v>140</v>
      </c>
      <c r="N39" s="63">
        <f>G39</f>
        <v>8</v>
      </c>
      <c r="R39" s="63">
        <v>80</v>
      </c>
      <c r="W39" s="89">
        <v>20</v>
      </c>
      <c r="X39" s="2">
        <v>0.2</v>
      </c>
      <c r="Y39" s="2">
        <v>0.5</v>
      </c>
      <c r="Z39" s="42">
        <v>0.8</v>
      </c>
      <c r="AA39" s="2">
        <v>7</v>
      </c>
      <c r="AB39" s="46"/>
      <c r="AG39" s="46">
        <v>1</v>
      </c>
      <c r="AL39" s="7"/>
      <c r="AQ39" s="47" t="s">
        <v>51</v>
      </c>
      <c r="AR39" s="75" t="s">
        <v>222</v>
      </c>
      <c r="AS39" s="82"/>
    </row>
    <row r="40" spans="4:45" ht="21.75" customHeight="1">
      <c r="D40" s="38" t="s">
        <v>56</v>
      </c>
      <c r="E40" s="38">
        <v>8</v>
      </c>
      <c r="F40" s="38">
        <v>15</v>
      </c>
      <c r="G40" s="101">
        <f t="shared" si="0"/>
        <v>7</v>
      </c>
      <c r="H40" s="38" t="s">
        <v>44</v>
      </c>
      <c r="I40" s="93">
        <f>I$39+E40/100</f>
        <v>37.98</v>
      </c>
      <c r="J40" s="109"/>
      <c r="N40" s="63">
        <f>G40</f>
        <v>7</v>
      </c>
      <c r="W40" s="89"/>
      <c r="AB40" s="46"/>
      <c r="AG40" s="46"/>
      <c r="AL40" s="7"/>
      <c r="AQ40" s="47"/>
      <c r="AR40" s="76"/>
      <c r="AS40" s="82"/>
    </row>
    <row r="41" spans="4:45" ht="21.75" customHeight="1">
      <c r="D41" s="38" t="s">
        <v>57</v>
      </c>
      <c r="E41" s="38">
        <v>15</v>
      </c>
      <c r="F41" s="38">
        <v>23</v>
      </c>
      <c r="G41" s="101">
        <f t="shared" si="0"/>
        <v>8</v>
      </c>
      <c r="H41" s="38" t="s">
        <v>45</v>
      </c>
      <c r="I41" s="93">
        <f>I$39+E41/100</f>
        <v>38.05</v>
      </c>
      <c r="J41" s="109">
        <v>2</v>
      </c>
      <c r="K41" s="7" t="s">
        <v>140</v>
      </c>
      <c r="N41" s="63">
        <f>G41</f>
        <v>8</v>
      </c>
      <c r="R41" s="2">
        <v>80</v>
      </c>
      <c r="W41" s="89">
        <v>20</v>
      </c>
      <c r="X41" s="2">
        <v>0.2</v>
      </c>
      <c r="Y41" s="2">
        <v>0.4</v>
      </c>
      <c r="Z41" s="42">
        <v>0.6</v>
      </c>
      <c r="AA41" s="2">
        <v>7</v>
      </c>
      <c r="AB41" s="46"/>
      <c r="AG41" s="46">
        <v>1</v>
      </c>
      <c r="AL41" s="7"/>
      <c r="AQ41" s="47" t="s">
        <v>52</v>
      </c>
      <c r="AR41" s="76"/>
      <c r="AS41" s="82"/>
    </row>
    <row r="42" spans="1:45" ht="22.5">
      <c r="A42" s="49"/>
      <c r="B42" s="36"/>
      <c r="C42" s="36"/>
      <c r="D42" s="50" t="s">
        <v>58</v>
      </c>
      <c r="E42" s="50">
        <v>23</v>
      </c>
      <c r="F42" s="50">
        <v>28</v>
      </c>
      <c r="G42" s="104">
        <f t="shared" si="0"/>
        <v>5</v>
      </c>
      <c r="H42" s="50" t="s">
        <v>46</v>
      </c>
      <c r="I42" s="94">
        <f>I$39+E42/100</f>
        <v>38.129999999999995</v>
      </c>
      <c r="J42" s="110">
        <v>2</v>
      </c>
      <c r="K42" s="8" t="s">
        <v>140</v>
      </c>
      <c r="L42" s="36"/>
      <c r="M42" s="36"/>
      <c r="N42" s="36">
        <f>G42</f>
        <v>5</v>
      </c>
      <c r="O42" s="36"/>
      <c r="P42" s="36"/>
      <c r="Q42" s="36"/>
      <c r="R42" s="36">
        <v>80</v>
      </c>
      <c r="S42" s="36"/>
      <c r="T42" s="36"/>
      <c r="U42" s="51"/>
      <c r="V42" s="36"/>
      <c r="W42" s="90">
        <v>20</v>
      </c>
      <c r="X42" s="36">
        <v>0.2</v>
      </c>
      <c r="Y42" s="36">
        <v>0.4</v>
      </c>
      <c r="Z42" s="51">
        <v>0.6</v>
      </c>
      <c r="AA42" s="36">
        <v>7</v>
      </c>
      <c r="AB42" s="52"/>
      <c r="AC42" s="36"/>
      <c r="AD42" s="36"/>
      <c r="AE42" s="51"/>
      <c r="AF42" s="36"/>
      <c r="AG42" s="52">
        <v>1</v>
      </c>
      <c r="AH42" s="36"/>
      <c r="AI42" s="36"/>
      <c r="AJ42" s="51"/>
      <c r="AK42" s="36"/>
      <c r="AL42" s="8"/>
      <c r="AM42" s="36"/>
      <c r="AN42" s="36"/>
      <c r="AO42" s="36"/>
      <c r="AP42" s="51"/>
      <c r="AQ42" s="61" t="s">
        <v>51</v>
      </c>
      <c r="AR42" s="77" t="s">
        <v>222</v>
      </c>
      <c r="AS42" s="83"/>
    </row>
    <row r="43" spans="1:45" ht="22.5">
      <c r="A43" t="s">
        <v>102</v>
      </c>
      <c r="B43" s="2" t="s">
        <v>59</v>
      </c>
      <c r="C43" s="2">
        <v>1</v>
      </c>
      <c r="D43" s="38" t="s">
        <v>60</v>
      </c>
      <c r="E43" s="38">
        <v>0</v>
      </c>
      <c r="F43" s="38">
        <v>9</v>
      </c>
      <c r="G43" s="101">
        <f t="shared" si="0"/>
        <v>9</v>
      </c>
      <c r="H43" s="38" t="s">
        <v>157</v>
      </c>
      <c r="I43" s="93">
        <v>42.4</v>
      </c>
      <c r="J43" s="109">
        <v>2</v>
      </c>
      <c r="K43" s="7" t="s">
        <v>140</v>
      </c>
      <c r="N43" s="63">
        <f>G43</f>
        <v>9</v>
      </c>
      <c r="W43" s="89"/>
      <c r="AB43" s="46"/>
      <c r="AG43" s="46"/>
      <c r="AL43" s="7"/>
      <c r="AQ43" s="47" t="s">
        <v>51</v>
      </c>
      <c r="AR43" s="75" t="s">
        <v>222</v>
      </c>
      <c r="AS43" s="82"/>
    </row>
    <row r="44" spans="1:45" ht="18" customHeight="1">
      <c r="A44" s="49"/>
      <c r="B44" s="36"/>
      <c r="C44" s="36"/>
      <c r="D44" s="50" t="s">
        <v>61</v>
      </c>
      <c r="E44" s="50">
        <v>9</v>
      </c>
      <c r="F44" s="50">
        <v>12</v>
      </c>
      <c r="G44" s="104">
        <f t="shared" si="0"/>
        <v>3</v>
      </c>
      <c r="H44" s="50" t="s">
        <v>44</v>
      </c>
      <c r="I44" s="95">
        <f>I43+E44/100</f>
        <v>42.49</v>
      </c>
      <c r="J44" s="110">
        <v>1</v>
      </c>
      <c r="K44" s="8" t="s">
        <v>139</v>
      </c>
      <c r="L44" s="36">
        <f>G44</f>
        <v>3</v>
      </c>
      <c r="M44" s="36"/>
      <c r="N44" s="36"/>
      <c r="O44" s="36"/>
      <c r="P44" s="36"/>
      <c r="Q44" s="36"/>
      <c r="R44" s="36">
        <v>98</v>
      </c>
      <c r="S44" s="36"/>
      <c r="T44" s="36"/>
      <c r="U44" s="51"/>
      <c r="V44" s="36"/>
      <c r="W44" s="90">
        <v>2</v>
      </c>
      <c r="X44" s="36">
        <v>0.1</v>
      </c>
      <c r="Y44" s="36"/>
      <c r="Z44" s="51">
        <v>0.5</v>
      </c>
      <c r="AA44" s="36">
        <v>7</v>
      </c>
      <c r="AB44" s="52"/>
      <c r="AC44" s="36"/>
      <c r="AD44" s="36"/>
      <c r="AE44" s="51"/>
      <c r="AF44" s="36"/>
      <c r="AG44" s="52"/>
      <c r="AH44" s="36"/>
      <c r="AI44" s="36"/>
      <c r="AJ44" s="51"/>
      <c r="AK44" s="36"/>
      <c r="AL44" s="8"/>
      <c r="AM44" s="36"/>
      <c r="AN44" s="36"/>
      <c r="AO44" s="36"/>
      <c r="AP44" s="51"/>
      <c r="AQ44" s="8"/>
      <c r="AR44" s="79"/>
      <c r="AS44" s="83"/>
    </row>
    <row r="45" spans="1:45" ht="18" customHeight="1">
      <c r="A45" t="s">
        <v>102</v>
      </c>
      <c r="B45" s="2" t="s">
        <v>183</v>
      </c>
      <c r="C45" s="2">
        <v>1</v>
      </c>
      <c r="D45" s="38" t="s">
        <v>184</v>
      </c>
      <c r="E45" s="38">
        <v>0</v>
      </c>
      <c r="F45" s="38">
        <v>6</v>
      </c>
      <c r="G45" s="101">
        <f t="shared" si="0"/>
        <v>6</v>
      </c>
      <c r="H45" s="38" t="s">
        <v>157</v>
      </c>
      <c r="I45" s="93">
        <v>47.4</v>
      </c>
      <c r="J45" s="109">
        <v>1</v>
      </c>
      <c r="K45" s="7" t="s">
        <v>139</v>
      </c>
      <c r="L45" s="63">
        <f>G45</f>
        <v>6</v>
      </c>
      <c r="R45" s="63">
        <v>68</v>
      </c>
      <c r="W45" s="89">
        <v>2</v>
      </c>
      <c r="AA45" s="2">
        <v>7</v>
      </c>
      <c r="AB45" s="46"/>
      <c r="AG45" s="46"/>
      <c r="AL45" s="7">
        <v>1</v>
      </c>
      <c r="AQ45" s="47" t="s">
        <v>44</v>
      </c>
      <c r="AR45" s="76" t="s">
        <v>261</v>
      </c>
      <c r="AS45" s="82"/>
    </row>
    <row r="46" spans="4:45" ht="21.75" customHeight="1">
      <c r="D46" s="38" t="s">
        <v>185</v>
      </c>
      <c r="E46" s="38">
        <v>6</v>
      </c>
      <c r="F46" s="38">
        <v>13</v>
      </c>
      <c r="G46" s="101">
        <f t="shared" si="0"/>
        <v>7</v>
      </c>
      <c r="H46" s="38" t="s">
        <v>44</v>
      </c>
      <c r="I46" s="93">
        <f>I$45+E46/100</f>
        <v>47.46</v>
      </c>
      <c r="J46" s="109">
        <v>2</v>
      </c>
      <c r="K46" s="7" t="s">
        <v>140</v>
      </c>
      <c r="N46" s="63">
        <f>G46</f>
        <v>7</v>
      </c>
      <c r="R46" s="2">
        <v>85</v>
      </c>
      <c r="W46" s="89">
        <v>15</v>
      </c>
      <c r="X46" s="2">
        <v>0.2</v>
      </c>
      <c r="Y46" s="2">
        <v>0.4</v>
      </c>
      <c r="Z46" s="42">
        <v>0.6</v>
      </c>
      <c r="AA46" s="2">
        <v>7</v>
      </c>
      <c r="AB46" s="46"/>
      <c r="AG46" s="46"/>
      <c r="AL46" s="7">
        <v>1</v>
      </c>
      <c r="AQ46" s="47" t="s">
        <v>194</v>
      </c>
      <c r="AR46" s="76" t="s">
        <v>195</v>
      </c>
      <c r="AS46" s="82"/>
    </row>
    <row r="47" spans="4:45" ht="21.75" customHeight="1">
      <c r="D47" s="38" t="s">
        <v>186</v>
      </c>
      <c r="E47" s="38">
        <v>13</v>
      </c>
      <c r="F47" s="38">
        <v>37</v>
      </c>
      <c r="G47" s="101">
        <f t="shared" si="0"/>
        <v>24</v>
      </c>
      <c r="H47" s="38" t="s">
        <v>189</v>
      </c>
      <c r="I47" s="93">
        <f>I$45+E47/100</f>
        <v>47.53</v>
      </c>
      <c r="J47" s="109">
        <v>2</v>
      </c>
      <c r="K47" s="7" t="s">
        <v>140</v>
      </c>
      <c r="N47" s="63">
        <f>G47</f>
        <v>24</v>
      </c>
      <c r="R47" s="2">
        <v>80</v>
      </c>
      <c r="W47" s="89">
        <v>20</v>
      </c>
      <c r="X47" s="2">
        <v>0.2</v>
      </c>
      <c r="Y47" s="2">
        <v>0.5</v>
      </c>
      <c r="Z47" s="42">
        <v>1</v>
      </c>
      <c r="AA47" s="2">
        <v>7</v>
      </c>
      <c r="AB47" s="46"/>
      <c r="AG47" s="46"/>
      <c r="AL47" s="7">
        <v>1</v>
      </c>
      <c r="AQ47" s="47" t="s">
        <v>51</v>
      </c>
      <c r="AR47" s="76"/>
      <c r="AS47" s="82"/>
    </row>
    <row r="48" spans="4:45" ht="18.75" customHeight="1">
      <c r="D48" s="38" t="s">
        <v>187</v>
      </c>
      <c r="E48" s="38">
        <v>37</v>
      </c>
      <c r="F48" s="38">
        <v>44</v>
      </c>
      <c r="G48" s="101">
        <f t="shared" si="0"/>
        <v>7</v>
      </c>
      <c r="H48" s="38" t="s">
        <v>190</v>
      </c>
      <c r="I48" s="93">
        <f>I$45+E48/100</f>
        <v>47.769999999999996</v>
      </c>
      <c r="J48" s="109">
        <v>1</v>
      </c>
      <c r="K48" s="7" t="s">
        <v>139</v>
      </c>
      <c r="L48" s="63">
        <f>G48</f>
        <v>7</v>
      </c>
      <c r="R48" s="2">
        <v>95</v>
      </c>
      <c r="W48" s="89">
        <v>5</v>
      </c>
      <c r="X48" s="2">
        <v>0.2</v>
      </c>
      <c r="Y48" s="2">
        <v>0.35</v>
      </c>
      <c r="Z48" s="42">
        <v>0.5</v>
      </c>
      <c r="AA48" s="2">
        <v>7</v>
      </c>
      <c r="AB48" s="46"/>
      <c r="AG48" s="46"/>
      <c r="AL48" s="7">
        <v>1</v>
      </c>
      <c r="AQ48" s="7"/>
      <c r="AR48" s="76"/>
      <c r="AS48" s="82"/>
    </row>
    <row r="49" spans="1:45" ht="22.5">
      <c r="A49" s="49"/>
      <c r="B49" s="36"/>
      <c r="C49" s="36"/>
      <c r="D49" s="50" t="s">
        <v>188</v>
      </c>
      <c r="E49" s="50">
        <v>44</v>
      </c>
      <c r="F49" s="50">
        <v>52</v>
      </c>
      <c r="G49" s="104">
        <f t="shared" si="0"/>
        <v>8</v>
      </c>
      <c r="H49" s="50" t="s">
        <v>47</v>
      </c>
      <c r="I49" s="95">
        <f>I$45+E49/100</f>
        <v>47.839999999999996</v>
      </c>
      <c r="J49" s="112" t="s">
        <v>192</v>
      </c>
      <c r="K49" s="61" t="s">
        <v>140</v>
      </c>
      <c r="L49" s="50"/>
      <c r="M49" s="50"/>
      <c r="N49" s="50">
        <f>G49</f>
        <v>8</v>
      </c>
      <c r="O49" s="50"/>
      <c r="P49" s="50"/>
      <c r="Q49" s="50"/>
      <c r="R49" s="36" t="s">
        <v>191</v>
      </c>
      <c r="S49" s="36"/>
      <c r="T49" s="36"/>
      <c r="U49" s="51"/>
      <c r="V49" s="36"/>
      <c r="W49" s="90" t="s">
        <v>193</v>
      </c>
      <c r="X49" s="36">
        <v>0.1</v>
      </c>
      <c r="Y49" s="36">
        <v>0.5</v>
      </c>
      <c r="Z49" s="51">
        <v>1</v>
      </c>
      <c r="AA49" s="36">
        <v>7</v>
      </c>
      <c r="AB49" s="52"/>
      <c r="AC49" s="36"/>
      <c r="AD49" s="36"/>
      <c r="AE49" s="51"/>
      <c r="AF49" s="36"/>
      <c r="AG49" s="52"/>
      <c r="AH49" s="36"/>
      <c r="AI49" s="36"/>
      <c r="AJ49" s="51"/>
      <c r="AK49" s="36"/>
      <c r="AL49" s="8">
        <v>1</v>
      </c>
      <c r="AM49" s="36"/>
      <c r="AN49" s="36"/>
      <c r="AO49" s="36"/>
      <c r="AP49" s="51"/>
      <c r="AQ49" s="8">
        <v>3.5</v>
      </c>
      <c r="AR49" s="77" t="s">
        <v>243</v>
      </c>
      <c r="AS49" s="83"/>
    </row>
    <row r="50" spans="1:45" ht="21.75" customHeight="1">
      <c r="A50" t="s">
        <v>102</v>
      </c>
      <c r="B50" s="2" t="s">
        <v>228</v>
      </c>
      <c r="C50" s="2">
        <v>1</v>
      </c>
      <c r="D50" s="38" t="s">
        <v>229</v>
      </c>
      <c r="E50" s="38">
        <v>0</v>
      </c>
      <c r="F50" s="38">
        <v>10</v>
      </c>
      <c r="G50" s="101">
        <f t="shared" si="0"/>
        <v>10</v>
      </c>
      <c r="H50" s="38" t="s">
        <v>157</v>
      </c>
      <c r="I50" s="97" t="s">
        <v>259</v>
      </c>
      <c r="J50" s="108">
        <v>1.5</v>
      </c>
      <c r="K50" s="122" t="s">
        <v>262</v>
      </c>
      <c r="L50" s="64"/>
      <c r="M50" s="113">
        <f>G50</f>
        <v>10</v>
      </c>
      <c r="N50" s="64"/>
      <c r="O50" s="64"/>
      <c r="P50" s="64"/>
      <c r="Q50" s="64"/>
      <c r="R50" s="64" t="s">
        <v>191</v>
      </c>
      <c r="S50" s="64"/>
      <c r="T50" s="64"/>
      <c r="U50" s="65"/>
      <c r="V50" s="66"/>
      <c r="W50" s="92" t="s">
        <v>193</v>
      </c>
      <c r="X50" s="64">
        <v>0.1</v>
      </c>
      <c r="Y50" s="64">
        <v>0.5</v>
      </c>
      <c r="Z50" s="65">
        <v>1</v>
      </c>
      <c r="AA50" s="66">
        <v>7</v>
      </c>
      <c r="AB50" s="63"/>
      <c r="AG50" s="45"/>
      <c r="AH50" s="64"/>
      <c r="AI50" s="64"/>
      <c r="AJ50" s="65"/>
      <c r="AK50" s="66"/>
      <c r="AL50" s="63">
        <v>1</v>
      </c>
      <c r="AM50" s="45"/>
      <c r="AN50" s="64"/>
      <c r="AO50" s="64"/>
      <c r="AP50" s="67"/>
      <c r="AQ50" s="63">
        <v>3.5</v>
      </c>
      <c r="AR50" s="68"/>
      <c r="AS50" s="82"/>
    </row>
    <row r="51" spans="2:45" ht="21.75" customHeight="1">
      <c r="B51"/>
      <c r="C51"/>
      <c r="D51" s="38" t="s">
        <v>230</v>
      </c>
      <c r="E51" s="38" t="s">
        <v>31</v>
      </c>
      <c r="F51" s="38" t="s">
        <v>231</v>
      </c>
      <c r="G51" s="101">
        <f t="shared" si="0"/>
        <v>10</v>
      </c>
      <c r="H51" s="38" t="s">
        <v>232</v>
      </c>
      <c r="I51" s="97"/>
      <c r="J51" s="109">
        <v>2</v>
      </c>
      <c r="K51" s="7" t="s">
        <v>140</v>
      </c>
      <c r="N51" s="63">
        <f>G51</f>
        <v>10</v>
      </c>
      <c r="R51" s="63">
        <v>80</v>
      </c>
      <c r="S51" s="63"/>
      <c r="T51" s="63"/>
      <c r="U51" s="63"/>
      <c r="V51" s="62"/>
      <c r="W51" s="89">
        <v>20</v>
      </c>
      <c r="X51" s="63">
        <v>0.2</v>
      </c>
      <c r="Y51" s="63">
        <v>0.5</v>
      </c>
      <c r="Z51" s="63">
        <v>1</v>
      </c>
      <c r="AA51" s="62">
        <v>7</v>
      </c>
      <c r="AE51" s="2"/>
      <c r="AG51" s="46"/>
      <c r="AH51" s="63"/>
      <c r="AI51" s="63"/>
      <c r="AJ51" s="63"/>
      <c r="AK51" s="62"/>
      <c r="AL51" s="2">
        <v>1</v>
      </c>
      <c r="AM51" s="46"/>
      <c r="AN51" s="63"/>
      <c r="AO51" s="63"/>
      <c r="AP51" s="62"/>
      <c r="AQ51" s="73" t="s">
        <v>51</v>
      </c>
      <c r="AR51" s="69"/>
      <c r="AS51" s="69"/>
    </row>
    <row r="52" spans="1:45" ht="11.25">
      <c r="A52" s="49"/>
      <c r="B52" s="49"/>
      <c r="C52" s="49"/>
      <c r="D52" s="50" t="s">
        <v>233</v>
      </c>
      <c r="E52" s="50" t="s">
        <v>231</v>
      </c>
      <c r="F52" s="50" t="s">
        <v>234</v>
      </c>
      <c r="G52" s="104">
        <f t="shared" si="0"/>
        <v>7</v>
      </c>
      <c r="H52" s="50" t="s">
        <v>46</v>
      </c>
      <c r="I52" s="94"/>
      <c r="J52" s="110">
        <v>2</v>
      </c>
      <c r="K52" s="8" t="s">
        <v>140</v>
      </c>
      <c r="L52" s="36"/>
      <c r="M52" s="36"/>
      <c r="N52" s="36">
        <f>G52</f>
        <v>7</v>
      </c>
      <c r="O52" s="36"/>
      <c r="P52" s="36"/>
      <c r="Q52" s="36"/>
      <c r="R52" s="36">
        <v>80</v>
      </c>
      <c r="S52" s="36"/>
      <c r="T52" s="36"/>
      <c r="U52" s="36"/>
      <c r="V52" s="72"/>
      <c r="W52" s="90">
        <v>20</v>
      </c>
      <c r="X52" s="36">
        <v>0.2</v>
      </c>
      <c r="Y52" s="36"/>
      <c r="Z52" s="36">
        <v>0.8</v>
      </c>
      <c r="AA52" s="72">
        <v>7</v>
      </c>
      <c r="AB52" s="36"/>
      <c r="AC52" s="36"/>
      <c r="AD52" s="36"/>
      <c r="AE52" s="36"/>
      <c r="AF52" s="36"/>
      <c r="AG52" s="52"/>
      <c r="AH52" s="36"/>
      <c r="AI52" s="36"/>
      <c r="AJ52" s="36"/>
      <c r="AK52" s="72"/>
      <c r="AL52" s="36"/>
      <c r="AM52" s="52"/>
      <c r="AN52" s="36"/>
      <c r="AO52" s="36"/>
      <c r="AP52" s="72"/>
      <c r="AQ52" s="36">
        <v>3.5</v>
      </c>
      <c r="AR52" s="70"/>
      <c r="AS52" s="70"/>
    </row>
    <row r="53" spans="1:45" ht="11.25">
      <c r="A53" t="s">
        <v>102</v>
      </c>
      <c r="B53" t="s">
        <v>242</v>
      </c>
      <c r="C53">
        <v>1</v>
      </c>
      <c r="D53" s="38" t="s">
        <v>184</v>
      </c>
      <c r="E53" s="38" t="s">
        <v>235</v>
      </c>
      <c r="F53" s="38" t="s">
        <v>190</v>
      </c>
      <c r="G53" s="101">
        <f t="shared" si="0"/>
        <v>6</v>
      </c>
      <c r="H53" s="38" t="s">
        <v>236</v>
      </c>
      <c r="I53" s="98" t="s">
        <v>260</v>
      </c>
      <c r="J53" s="109">
        <v>1</v>
      </c>
      <c r="K53" s="7" t="s">
        <v>139</v>
      </c>
      <c r="L53" s="63">
        <f>G53</f>
        <v>6</v>
      </c>
      <c r="R53" s="63">
        <v>98</v>
      </c>
      <c r="S53" s="63"/>
      <c r="T53" s="63"/>
      <c r="U53" s="63"/>
      <c r="V53" s="62"/>
      <c r="W53" s="89"/>
      <c r="X53" s="63"/>
      <c r="Y53" s="63"/>
      <c r="Z53" s="63"/>
      <c r="AA53" s="62"/>
      <c r="AE53" s="2"/>
      <c r="AG53" s="46"/>
      <c r="AH53" s="63"/>
      <c r="AI53" s="63"/>
      <c r="AJ53" s="63"/>
      <c r="AK53" s="62"/>
      <c r="AL53" s="2">
        <v>1</v>
      </c>
      <c r="AM53" s="46"/>
      <c r="AN53" s="63"/>
      <c r="AO53" s="63"/>
      <c r="AP53" s="62"/>
      <c r="AR53" s="69"/>
      <c r="AS53" s="69"/>
    </row>
    <row r="54" spans="2:45" ht="11.25">
      <c r="B54"/>
      <c r="C54"/>
      <c r="D54" s="38" t="s">
        <v>237</v>
      </c>
      <c r="E54" s="38" t="s">
        <v>190</v>
      </c>
      <c r="F54" s="38" t="s">
        <v>238</v>
      </c>
      <c r="G54" s="101">
        <f t="shared" si="0"/>
        <v>6</v>
      </c>
      <c r="H54" s="38" t="s">
        <v>45</v>
      </c>
      <c r="I54" s="98">
        <f>I53+0.06</f>
        <v>56.660000000000004</v>
      </c>
      <c r="J54" s="109">
        <v>10</v>
      </c>
      <c r="K54" s="7" t="s">
        <v>177</v>
      </c>
      <c r="O54" s="100">
        <f>G54</f>
        <v>6</v>
      </c>
      <c r="R54" s="63"/>
      <c r="S54" s="63"/>
      <c r="T54" s="63"/>
      <c r="U54" s="63"/>
      <c r="V54" s="62"/>
      <c r="W54" s="89"/>
      <c r="X54" s="63"/>
      <c r="Y54" s="63"/>
      <c r="Z54" s="63"/>
      <c r="AA54" s="62"/>
      <c r="AE54" s="2"/>
      <c r="AG54" s="46"/>
      <c r="AH54" s="63"/>
      <c r="AI54" s="63"/>
      <c r="AJ54" s="63"/>
      <c r="AK54" s="62"/>
      <c r="AM54" s="46"/>
      <c r="AN54" s="63"/>
      <c r="AO54" s="63"/>
      <c r="AP54" s="62"/>
      <c r="AR54" s="69" t="s">
        <v>268</v>
      </c>
      <c r="AS54" s="69"/>
    </row>
    <row r="55" spans="1:45" ht="11.25">
      <c r="A55" s="49"/>
      <c r="B55" s="49"/>
      <c r="C55" s="49"/>
      <c r="D55" s="50" t="s">
        <v>239</v>
      </c>
      <c r="E55" s="50" t="s">
        <v>238</v>
      </c>
      <c r="F55" s="50" t="s">
        <v>240</v>
      </c>
      <c r="G55" s="104">
        <f t="shared" si="0"/>
        <v>21</v>
      </c>
      <c r="H55" s="50" t="s">
        <v>241</v>
      </c>
      <c r="I55" s="94">
        <f>I53+12</f>
        <v>68.6</v>
      </c>
      <c r="J55" s="110">
        <v>2</v>
      </c>
      <c r="K55" s="8" t="s">
        <v>140</v>
      </c>
      <c r="L55" s="36"/>
      <c r="M55" s="36"/>
      <c r="N55" s="36">
        <f>G55</f>
        <v>21</v>
      </c>
      <c r="O55" s="36"/>
      <c r="P55" s="36"/>
      <c r="Q55" s="36"/>
      <c r="R55" s="36">
        <v>80</v>
      </c>
      <c r="S55" s="36"/>
      <c r="T55" s="36"/>
      <c r="U55" s="36"/>
      <c r="V55" s="72"/>
      <c r="W55" s="90">
        <v>20</v>
      </c>
      <c r="X55" s="36">
        <v>0.2</v>
      </c>
      <c r="Y55" s="36"/>
      <c r="Z55" s="36">
        <v>1</v>
      </c>
      <c r="AA55" s="72">
        <v>7</v>
      </c>
      <c r="AB55" s="36"/>
      <c r="AC55" s="36"/>
      <c r="AD55" s="36"/>
      <c r="AE55" s="36"/>
      <c r="AF55" s="36"/>
      <c r="AG55" s="52"/>
      <c r="AH55" s="36"/>
      <c r="AI55" s="36"/>
      <c r="AJ55" s="36"/>
      <c r="AK55" s="72"/>
      <c r="AL55" s="36">
        <v>1</v>
      </c>
      <c r="AM55" s="52"/>
      <c r="AN55" s="36"/>
      <c r="AO55" s="36"/>
      <c r="AP55" s="72"/>
      <c r="AQ55" s="36"/>
      <c r="AR55" s="70"/>
      <c r="AS55" s="70"/>
    </row>
    <row r="56" spans="4:43" s="114" customFormat="1" ht="21" customHeight="1">
      <c r="D56" s="115"/>
      <c r="E56" s="115"/>
      <c r="F56" s="115"/>
      <c r="G56" s="116">
        <f>SUM(G6:G55)</f>
        <v>933</v>
      </c>
      <c r="H56" s="115"/>
      <c r="I56" s="115"/>
      <c r="J56" s="117"/>
      <c r="K56" s="118"/>
      <c r="L56" s="119">
        <f>SUM(L6:L55)</f>
        <v>69</v>
      </c>
      <c r="M56" s="119">
        <f>SUM(M6:M55)</f>
        <v>45</v>
      </c>
      <c r="N56" s="119">
        <f>SUM(N6:N55)</f>
        <v>803</v>
      </c>
      <c r="O56" s="119">
        <f>SUM(O6:O55)</f>
        <v>16</v>
      </c>
      <c r="P56" s="120">
        <f>SUM(L56:O56)</f>
        <v>933</v>
      </c>
      <c r="Q56" s="119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</row>
    <row r="57" spans="2:45" ht="11.25">
      <c r="B57"/>
      <c r="C57"/>
      <c r="L57" s="121">
        <f>L56/SUM($L56:$O56)*100</f>
        <v>7.395498392282958</v>
      </c>
      <c r="M57" s="121">
        <f>M56/SUM($L56:$O56)*100</f>
        <v>4.823151125401929</v>
      </c>
      <c r="N57" s="121">
        <f>N56/SUM($L56:$O56)*100</f>
        <v>86.06645230439443</v>
      </c>
      <c r="O57" s="121">
        <f>O56/SUM($L56:$O56)*100</f>
        <v>1.714898177920686</v>
      </c>
      <c r="P57" s="100">
        <f>SUM(L57:O57)</f>
        <v>100.00000000000001</v>
      </c>
      <c r="U57" s="2"/>
      <c r="Z57" s="2"/>
      <c r="AE57" s="2"/>
      <c r="AJ57" s="2"/>
      <c r="AP57" s="2"/>
      <c r="AR57"/>
      <c r="AS57"/>
    </row>
    <row r="58" spans="2:45" ht="11.25">
      <c r="B58"/>
      <c r="C58"/>
      <c r="U58" s="2"/>
      <c r="Z58" s="2"/>
      <c r="AE58" s="2"/>
      <c r="AJ58" s="2"/>
      <c r="AP58" s="2"/>
      <c r="AR58"/>
      <c r="AS58"/>
    </row>
    <row r="59" spans="2:45" ht="11.25">
      <c r="B59"/>
      <c r="C59"/>
      <c r="U59" s="2"/>
      <c r="Z59" s="2"/>
      <c r="AE59" s="2"/>
      <c r="AJ59" s="2"/>
      <c r="AP59" s="2"/>
      <c r="AR59"/>
      <c r="AS59"/>
    </row>
    <row r="60" spans="2:45" ht="11.25">
      <c r="B60"/>
      <c r="C60"/>
      <c r="U60" s="2"/>
      <c r="Z60" s="2"/>
      <c r="AE60" s="2"/>
      <c r="AJ60" s="2"/>
      <c r="AP60" s="2"/>
      <c r="AR60"/>
      <c r="AS60"/>
    </row>
    <row r="61" spans="2:45" ht="11.25">
      <c r="B61"/>
      <c r="C61"/>
      <c r="U61" s="2"/>
      <c r="Z61" s="2"/>
      <c r="AE61" s="2"/>
      <c r="AJ61" s="2"/>
      <c r="AP61" s="2"/>
      <c r="AR61"/>
      <c r="AS61"/>
    </row>
    <row r="62" spans="2:45" ht="11.25">
      <c r="B62"/>
      <c r="C62"/>
      <c r="U62" s="2"/>
      <c r="Z62" s="2"/>
      <c r="AE62" s="2"/>
      <c r="AJ62" s="2"/>
      <c r="AP62" s="2"/>
      <c r="AR62"/>
      <c r="AS62"/>
    </row>
    <row r="63" spans="2:45" ht="11.25">
      <c r="B63"/>
      <c r="C63"/>
      <c r="U63" s="2"/>
      <c r="Z63" s="2"/>
      <c r="AE63" s="2"/>
      <c r="AJ63" s="2"/>
      <c r="AP63" s="2"/>
      <c r="AR63"/>
      <c r="AS63"/>
    </row>
    <row r="64" spans="2:45" ht="11.25">
      <c r="B64"/>
      <c r="C64"/>
      <c r="U64" s="2"/>
      <c r="Z64" s="2"/>
      <c r="AE64" s="2"/>
      <c r="AJ64" s="2"/>
      <c r="AP64" s="2"/>
      <c r="AR64"/>
      <c r="AS64"/>
    </row>
    <row r="65" spans="2:45" ht="11.25">
      <c r="B65"/>
      <c r="C65"/>
      <c r="U65" s="2"/>
      <c r="Z65" s="2"/>
      <c r="AE65" s="2"/>
      <c r="AJ65" s="2"/>
      <c r="AP65" s="2"/>
      <c r="AR65"/>
      <c r="AS65"/>
    </row>
    <row r="66" spans="2:45" ht="11.25">
      <c r="B66"/>
      <c r="C66"/>
      <c r="U66" s="2"/>
      <c r="Z66" s="2"/>
      <c r="AE66" s="2"/>
      <c r="AJ66" s="2"/>
      <c r="AP66" s="2"/>
      <c r="AR66"/>
      <c r="AS6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JOIDES Resolution</dc:creator>
  <cp:keywords/>
  <dc:description/>
  <cp:lastModifiedBy>peters</cp:lastModifiedBy>
  <cp:lastPrinted>2003-06-04T09:25:18Z</cp:lastPrinted>
  <dcterms:created xsi:type="dcterms:W3CDTF">2003-05-15T11:25:44Z</dcterms:created>
  <dcterms:modified xsi:type="dcterms:W3CDTF">2004-04-26T15:48:53Z</dcterms:modified>
  <cp:category/>
  <cp:version/>
  <cp:contentType/>
  <cp:contentStatus/>
</cp:coreProperties>
</file>