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1836" windowWidth="15456" windowHeight="114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'Sheet1'!$Y$4:$AG$51</definedName>
  </definedNames>
  <calcPr fullCalcOnLoad="1"/>
</workbook>
</file>

<file path=xl/comments1.xml><?xml version="1.0" encoding="utf-8"?>
<comments xmlns="http://schemas.openxmlformats.org/spreadsheetml/2006/main">
  <authors>
    <author>JOIDES Resolution</author>
  </authors>
  <commentList>
    <comment ref="R20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true volume ~5cc</t>
        </r>
      </text>
    </comment>
    <comment ref="R44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true vol ~4cc</t>
        </r>
      </text>
    </comment>
    <comment ref="R21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trimmed slightly after original NRM. This value was used for NRM associated with demags.</t>
        </r>
      </text>
    </comment>
    <comment ref="J56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oriented chip of 28r2-52
</t>
        </r>
      </text>
    </comment>
    <comment ref="W46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80  mT step apparently another 70 mT</t>
        </r>
      </text>
    </comment>
    <comment ref="W51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80  mT step apparently another 70 mT</t>
        </r>
      </text>
    </comment>
    <comment ref="W52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80  mT step apparently another 70 mT</t>
        </r>
      </text>
    </comment>
    <comment ref="W54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80  mT step apparently another 70 mT</t>
        </r>
      </text>
    </comment>
    <comment ref="W57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80  mT step apparently another 70 mT</t>
        </r>
      </text>
    </comment>
    <comment ref="N19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metamorphic guys call this gabbro
</t>
        </r>
      </text>
    </comment>
    <comment ref="N20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metamorphic guys call this gabbro
</t>
        </r>
      </text>
    </comment>
    <comment ref="N21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metamorphic guys call this gabbo
igneous list gabbro/harz.
</t>
        </r>
      </text>
    </comment>
    <comment ref="N50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metamorphic guys call this gabbro</t>
        </r>
      </text>
    </comment>
    <comment ref="N48" authorId="0">
      <text>
        <r>
          <rPr>
            <b/>
            <sz val="9"/>
            <rFont val="Geneva"/>
            <family val="0"/>
          </rPr>
          <t>JOIDES Resolution:</t>
        </r>
        <r>
          <rPr>
            <sz val="9"/>
            <rFont val="Geneva"/>
            <family val="0"/>
          </rPr>
          <t xml:space="preserve">
igneous group calls this a gabbro; we'll go with the metamorphic group here</t>
        </r>
      </text>
    </comment>
  </commentList>
</comments>
</file>

<file path=xl/sharedStrings.xml><?xml version="1.0" encoding="utf-8"?>
<sst xmlns="http://schemas.openxmlformats.org/spreadsheetml/2006/main" count="537" uniqueCount="169">
  <si>
    <t>A</t>
  </si>
  <si>
    <t>R</t>
  </si>
  <si>
    <t xml:space="preserve">16B  </t>
  </si>
  <si>
    <t xml:space="preserve">6B   </t>
  </si>
  <si>
    <t xml:space="preserve">8A   </t>
  </si>
  <si>
    <t xml:space="preserve">5E   </t>
  </si>
  <si>
    <t xml:space="preserve">2D   </t>
  </si>
  <si>
    <t xml:space="preserve">1D   </t>
  </si>
  <si>
    <t xml:space="preserve">4C   </t>
  </si>
  <si>
    <t xml:space="preserve">7C   </t>
  </si>
  <si>
    <t xml:space="preserve">4B   </t>
  </si>
  <si>
    <t xml:space="preserve">5B   </t>
  </si>
  <si>
    <t>Leg</t>
  </si>
  <si>
    <t>Site</t>
  </si>
  <si>
    <t>H</t>
  </si>
  <si>
    <t>T</t>
  </si>
  <si>
    <t>Sc</t>
  </si>
  <si>
    <t>Piece</t>
  </si>
  <si>
    <t>Core</t>
  </si>
  <si>
    <t xml:space="preserve">5A   </t>
  </si>
  <si>
    <t xml:space="preserve">26A  </t>
  </si>
  <si>
    <t>*from curatorial log</t>
  </si>
  <si>
    <t>CODE</t>
  </si>
  <si>
    <t>PMAG</t>
  </si>
  <si>
    <t>PP (from  PMAG)</t>
  </si>
  <si>
    <t xml:space="preserve">2B   </t>
  </si>
  <si>
    <t xml:space="preserve">8B   </t>
  </si>
  <si>
    <t xml:space="preserve">1B   </t>
  </si>
  <si>
    <t>STRX</t>
  </si>
  <si>
    <t>PP</t>
  </si>
  <si>
    <t>Dec</t>
  </si>
  <si>
    <t>Inc</t>
  </si>
  <si>
    <t>Meas.</t>
  </si>
  <si>
    <t>Comments</t>
  </si>
  <si>
    <t>no pick</t>
  </si>
  <si>
    <t>Demag.</t>
  </si>
  <si>
    <t>*orientation incorrect?</t>
  </si>
  <si>
    <t>*used 2mT</t>
  </si>
  <si>
    <t>Th</t>
  </si>
  <si>
    <t>2G</t>
  </si>
  <si>
    <t>AF</t>
  </si>
  <si>
    <t>Spinner</t>
  </si>
  <si>
    <t>could pick R</t>
  </si>
  <si>
    <t>68A02R2037</t>
  </si>
  <si>
    <t>68A03R2004</t>
  </si>
  <si>
    <t>68A04R1016</t>
  </si>
  <si>
    <t>F</t>
  </si>
  <si>
    <t>68A05R2119</t>
  </si>
  <si>
    <t>68A05R2124</t>
  </si>
  <si>
    <t>68A06R1049</t>
  </si>
  <si>
    <t>68A06R1055</t>
  </si>
  <si>
    <t>68A06R1106</t>
  </si>
  <si>
    <t>68A08R1123</t>
  </si>
  <si>
    <t>68A10R1094</t>
  </si>
  <si>
    <t>68A10R2008</t>
  </si>
  <si>
    <t>68A10R2087</t>
  </si>
  <si>
    <t>68A12R1033</t>
  </si>
  <si>
    <t>68A12R1047</t>
  </si>
  <si>
    <t>68A12R1130</t>
  </si>
  <si>
    <t>68A12R2040</t>
  </si>
  <si>
    <t>68A13R1044</t>
  </si>
  <si>
    <t>68A13R1077</t>
  </si>
  <si>
    <t>68A14R2112</t>
  </si>
  <si>
    <t>68A15R2037</t>
  </si>
  <si>
    <t>68A15R3028</t>
  </si>
  <si>
    <t>68A15R4070</t>
  </si>
  <si>
    <t>68A15R4073</t>
  </si>
  <si>
    <t>68A16R3120</t>
  </si>
  <si>
    <t>68A16R3133</t>
  </si>
  <si>
    <t>68A17R1018</t>
  </si>
  <si>
    <t>68A17R1069</t>
  </si>
  <si>
    <t>68A17R1078</t>
  </si>
  <si>
    <t>68A18R3029</t>
  </si>
  <si>
    <t>68A19R1086</t>
  </si>
  <si>
    <t>68A19R2112</t>
  </si>
  <si>
    <t>68A19R4059</t>
  </si>
  <si>
    <t>68A20R2066</t>
  </si>
  <si>
    <t>68A20R2117</t>
  </si>
  <si>
    <t>68A22R2081</t>
  </si>
  <si>
    <t>68A23R1063</t>
  </si>
  <si>
    <t>68A23R2045</t>
  </si>
  <si>
    <t>68A24R2090</t>
  </si>
  <si>
    <t>68A25R1045</t>
  </si>
  <si>
    <t>68A27R1058</t>
  </si>
  <si>
    <t>68A28R2051</t>
  </si>
  <si>
    <t>68A02R2024</t>
  </si>
  <si>
    <t>68A16R1062</t>
  </si>
  <si>
    <t>68A18R1120</t>
  </si>
  <si>
    <t>68A18R1123</t>
  </si>
  <si>
    <t>68A18R2057</t>
  </si>
  <si>
    <t>Sample</t>
  </si>
  <si>
    <t>npts</t>
  </si>
  <si>
    <t>*A=anchored</t>
  </si>
  <si>
    <t>*F=no origin</t>
  </si>
  <si>
    <t>MAD</t>
  </si>
  <si>
    <t>Low</t>
  </si>
  <si>
    <t>High</t>
  </si>
  <si>
    <t>68A02r2037</t>
  </si>
  <si>
    <t>68A03r2004</t>
  </si>
  <si>
    <t>68A04r1016</t>
  </si>
  <si>
    <t>68A05r2119</t>
  </si>
  <si>
    <t>68A06r1049</t>
  </si>
  <si>
    <t>68A08r1123</t>
  </si>
  <si>
    <t>68A10r1094</t>
  </si>
  <si>
    <t>68A10r2087</t>
  </si>
  <si>
    <t>68A12r1130</t>
  </si>
  <si>
    <t>68A12r2040</t>
  </si>
  <si>
    <t>68A13r1077</t>
  </si>
  <si>
    <t>68A14r2112</t>
  </si>
  <si>
    <t>68A15r4073</t>
  </si>
  <si>
    <t>68A16r3133</t>
  </si>
  <si>
    <t>68A17r1018</t>
  </si>
  <si>
    <t>68A17r1069</t>
  </si>
  <si>
    <t>68A18r1123</t>
  </si>
  <si>
    <t>68A19r1086</t>
  </si>
  <si>
    <t>68A20r2066</t>
  </si>
  <si>
    <t>68A22r2081</t>
  </si>
  <si>
    <t>68A23r1063</t>
  </si>
  <si>
    <t>68A23r2045</t>
  </si>
  <si>
    <t>68A24r2090</t>
  </si>
  <si>
    <t>68A25r1045</t>
  </si>
  <si>
    <t>68A27r1058</t>
  </si>
  <si>
    <t>68A28r2051</t>
  </si>
  <si>
    <t>max</t>
  </si>
  <si>
    <t>int</t>
  </si>
  <si>
    <t>min</t>
  </si>
  <si>
    <t>F12</t>
  </si>
  <si>
    <t>F23</t>
  </si>
  <si>
    <t>sig</t>
  </si>
  <si>
    <t>Geographic coordinates</t>
  </si>
  <si>
    <t>Anis. (P)</t>
  </si>
  <si>
    <t>Lith.</t>
  </si>
  <si>
    <t>AF(2G)</t>
  </si>
  <si>
    <t>68A23R1053</t>
  </si>
  <si>
    <t>68A25R2025</t>
  </si>
  <si>
    <t>68A26R2020</t>
  </si>
  <si>
    <t>68A28R2028</t>
  </si>
  <si>
    <t>68A28R2087</t>
  </si>
  <si>
    <t>68A28R2052</t>
  </si>
  <si>
    <t>+</t>
  </si>
  <si>
    <t>Igneous</t>
  </si>
  <si>
    <t>Met.</t>
  </si>
  <si>
    <t>Talc</t>
  </si>
  <si>
    <t>NRMtreat</t>
  </si>
  <si>
    <t>VDStreat</t>
  </si>
  <si>
    <t>MDF/MDT</t>
  </si>
  <si>
    <t>MDF'/MDT'</t>
  </si>
  <si>
    <t>sample</t>
  </si>
  <si>
    <t xml:space="preserve">                                                                                                       </t>
  </si>
  <si>
    <t>AMS (rotated to 360)</t>
  </si>
  <si>
    <t>Top (cm)</t>
  </si>
  <si>
    <t>Bot (cm)</t>
  </si>
  <si>
    <t>Depth (mbsf)</t>
  </si>
  <si>
    <t xml:space="preserve"> Nominal vol (cm3)</t>
  </si>
  <si>
    <t>Meas. Vol</t>
  </si>
  <si>
    <t>NRMdec</t>
  </si>
  <si>
    <t>NRMinc</t>
  </si>
  <si>
    <t>NRMint (A/m)</t>
  </si>
  <si>
    <t>PCA type</t>
  </si>
  <si>
    <t>Magnitude (A/m)</t>
  </si>
  <si>
    <t>PCA (%)</t>
  </si>
  <si>
    <t>*assuming 10 cm3 vol</t>
  </si>
  <si>
    <t>Susc (10-6SI)</t>
  </si>
  <si>
    <t>F (int/min)</t>
  </si>
  <si>
    <t>L (max/int)</t>
  </si>
  <si>
    <t>Dec (min)</t>
  </si>
  <si>
    <t>Inc (min)</t>
  </si>
  <si>
    <t>Dec (max)</t>
  </si>
  <si>
    <t>Inc (max)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</si>
</sst>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1"/>
      <name val="Geneva"/>
      <family val="0"/>
    </font>
    <font>
      <sz val="9"/>
      <color indexed="57"/>
      <name val="Geneva"/>
      <family val="0"/>
    </font>
    <font>
      <sz val="9"/>
      <color indexed="14"/>
      <name val="Geneva"/>
      <family val="0"/>
    </font>
    <font>
      <sz val="9"/>
      <color indexed="10"/>
      <name val="Geneva"/>
      <family val="0"/>
    </font>
    <font>
      <sz val="9"/>
      <color indexed="53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22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22" fontId="0" fillId="0" borderId="0" xfId="0" applyNumberFormat="1" applyAlignment="1">
      <alignment/>
    </xf>
    <xf numFmtId="0" fontId="5" fillId="0" borderId="0" xfId="0" applyFont="1" applyFill="1" applyAlignment="1">
      <alignment/>
    </xf>
    <xf numFmtId="11" fontId="0" fillId="0" borderId="0" xfId="0" applyNumberFormat="1" applyFont="1" applyAlignment="1">
      <alignment/>
    </xf>
    <xf numFmtId="0" fontId="8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1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4" fillId="0" borderId="0" xfId="0" applyFont="1" applyFill="1" applyAlignment="1">
      <alignment wrapText="1"/>
    </xf>
    <xf numFmtId="11" fontId="6" fillId="0" borderId="0" xfId="0" applyNumberFormat="1" applyFont="1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5"/>
  <sheetViews>
    <sheetView tabSelected="1" workbookViewId="0" topLeftCell="A1">
      <selection activeCell="A6" sqref="A6"/>
    </sheetView>
  </sheetViews>
  <sheetFormatPr defaultColWidth="9.00390625" defaultRowHeight="12"/>
  <cols>
    <col min="1" max="1" width="4.625" style="1" customWidth="1"/>
    <col min="2" max="2" width="6.625" style="1" customWidth="1"/>
    <col min="3" max="3" width="3.875" style="1" customWidth="1"/>
    <col min="4" max="4" width="5.625" style="1" customWidth="1"/>
    <col min="5" max="5" width="2.875" style="1" customWidth="1"/>
    <col min="6" max="6" width="3.625" style="1" customWidth="1"/>
    <col min="7" max="8" width="6.625" style="1" customWidth="1"/>
    <col min="9" max="9" width="9.875" style="3" customWidth="1"/>
    <col min="10" max="10" width="8.25390625" style="1" customWidth="1"/>
    <col min="11" max="11" width="6.00390625" style="18" customWidth="1"/>
    <col min="12" max="12" width="9.00390625" style="25" customWidth="1"/>
    <col min="13" max="13" width="3.125" style="0" customWidth="1"/>
    <col min="14" max="15" width="5.875" style="0" customWidth="1"/>
    <col min="16" max="16" width="3.875" style="0" customWidth="1"/>
    <col min="17" max="17" width="6.50390625" style="0" customWidth="1"/>
    <col min="18" max="18" width="7.50390625" style="2" customWidth="1"/>
    <col min="19" max="20" width="8.375" style="4" customWidth="1"/>
    <col min="21" max="21" width="10.875" style="5" customWidth="1"/>
    <col min="22" max="22" width="14.875" style="30" customWidth="1"/>
    <col min="23" max="23" width="7.25390625" style="5" customWidth="1"/>
    <col min="24" max="24" width="11.00390625" style="27" customWidth="1"/>
    <col min="25" max="25" width="10.875" style="8" customWidth="1"/>
    <col min="26" max="26" width="5.375" style="8" customWidth="1"/>
    <col min="27" max="27" width="5.125" style="8" customWidth="1"/>
    <col min="28" max="28" width="6.00390625" style="8" customWidth="1"/>
    <col min="29" max="30" width="6.375" style="9" customWidth="1"/>
    <col min="31" max="32" width="6.375" style="8" customWidth="1"/>
    <col min="33" max="33" width="9.25390625" style="8" customWidth="1"/>
    <col min="34" max="34" width="7.125" style="4" customWidth="1"/>
    <col min="35" max="35" width="3.625" style="4" customWidth="1"/>
    <col min="36" max="36" width="12.50390625" style="4" customWidth="1"/>
    <col min="37" max="37" width="9.75390625" style="21" customWidth="1"/>
    <col min="38" max="38" width="9.25390625" style="21" customWidth="1"/>
    <col min="39" max="39" width="3.625" style="21" customWidth="1"/>
    <col min="40" max="41" width="11.00390625" style="0" customWidth="1"/>
    <col min="42" max="42" width="8.50390625" style="0" customWidth="1"/>
    <col min="43" max="43" width="7.375" style="11" customWidth="1"/>
    <col min="44" max="45" width="6.50390625" style="4" customWidth="1"/>
    <col min="46" max="46" width="7.00390625" style="11" customWidth="1"/>
    <col min="47" max="48" width="6.625" style="4" customWidth="1"/>
    <col min="49" max="49" width="7.00390625" style="11" customWidth="1"/>
    <col min="50" max="51" width="6.125" style="4" customWidth="1"/>
    <col min="52" max="54" width="7.625" style="2" customWidth="1"/>
    <col min="55" max="55" width="7.625" style="15" customWidth="1"/>
    <col min="56" max="57" width="8.125" style="15" customWidth="1"/>
    <col min="58" max="58" width="5.375" style="0" bestFit="1" customWidth="1"/>
    <col min="59" max="59" width="8.125" style="0" customWidth="1"/>
    <col min="60" max="16384" width="11.00390625" style="0" customWidth="1"/>
  </cols>
  <sheetData>
    <row r="1" ht="12">
      <c r="AA1" s="8" t="s">
        <v>92</v>
      </c>
    </row>
    <row r="2" ht="12">
      <c r="AA2" s="8" t="s">
        <v>93</v>
      </c>
    </row>
    <row r="3" spans="1:62" ht="12">
      <c r="A3" s="1" t="s">
        <v>21</v>
      </c>
      <c r="N3" t="s">
        <v>140</v>
      </c>
      <c r="O3" t="s">
        <v>141</v>
      </c>
      <c r="AK3" s="21" t="s">
        <v>145</v>
      </c>
      <c r="AL3" s="21" t="s">
        <v>146</v>
      </c>
      <c r="AO3" t="s">
        <v>161</v>
      </c>
      <c r="AQ3" s="12"/>
      <c r="AR3" s="13"/>
      <c r="AS3" s="13"/>
      <c r="AT3" s="13" t="s">
        <v>129</v>
      </c>
      <c r="AU3" s="13"/>
      <c r="AV3" s="13"/>
      <c r="AW3" s="12"/>
      <c r="AX3" s="13"/>
      <c r="AY3" s="13"/>
      <c r="AZ3" s="14"/>
      <c r="BA3" s="14"/>
      <c r="BB3" s="14"/>
      <c r="BC3" s="16"/>
      <c r="BG3" s="38" t="s">
        <v>149</v>
      </c>
      <c r="BH3" s="38"/>
      <c r="BI3" s="38"/>
      <c r="BJ3" s="38"/>
    </row>
    <row r="4" spans="1:62" s="27" customFormat="1" ht="24">
      <c r="A4" s="23" t="s">
        <v>12</v>
      </c>
      <c r="B4" s="23" t="s">
        <v>13</v>
      </c>
      <c r="C4" s="23" t="s">
        <v>14</v>
      </c>
      <c r="D4" s="23" t="s">
        <v>18</v>
      </c>
      <c r="E4" s="23" t="s">
        <v>15</v>
      </c>
      <c r="F4" s="23" t="s">
        <v>16</v>
      </c>
      <c r="G4" s="23" t="s">
        <v>150</v>
      </c>
      <c r="H4" s="23" t="s">
        <v>151</v>
      </c>
      <c r="I4" s="24" t="s">
        <v>152</v>
      </c>
      <c r="J4" s="23" t="s">
        <v>153</v>
      </c>
      <c r="K4" s="23" t="s">
        <v>17</v>
      </c>
      <c r="L4" s="25" t="s">
        <v>22</v>
      </c>
      <c r="M4" s="25"/>
      <c r="N4" s="26" t="s">
        <v>131</v>
      </c>
      <c r="O4" s="26" t="s">
        <v>142</v>
      </c>
      <c r="Q4" s="27" t="s">
        <v>32</v>
      </c>
      <c r="R4" s="28" t="s">
        <v>154</v>
      </c>
      <c r="S4" s="29" t="s">
        <v>155</v>
      </c>
      <c r="T4" s="29" t="s">
        <v>156</v>
      </c>
      <c r="U4" s="30" t="s">
        <v>157</v>
      </c>
      <c r="V4" s="30"/>
      <c r="W4" s="30" t="s">
        <v>35</v>
      </c>
      <c r="X4" s="27" t="s">
        <v>33</v>
      </c>
      <c r="Y4" s="31" t="s">
        <v>90</v>
      </c>
      <c r="Z4" s="31" t="s">
        <v>91</v>
      </c>
      <c r="AA4" s="31" t="s">
        <v>158</v>
      </c>
      <c r="AB4" s="31" t="s">
        <v>94</v>
      </c>
      <c r="AC4" s="32" t="s">
        <v>30</v>
      </c>
      <c r="AD4" s="32" t="s">
        <v>31</v>
      </c>
      <c r="AE4" s="31" t="s">
        <v>95</v>
      </c>
      <c r="AF4" s="31" t="s">
        <v>96</v>
      </c>
      <c r="AG4" s="31" t="s">
        <v>159</v>
      </c>
      <c r="AH4" s="29" t="s">
        <v>160</v>
      </c>
      <c r="AI4" s="29"/>
      <c r="AJ4" s="27" t="s">
        <v>147</v>
      </c>
      <c r="AK4" s="33" t="s">
        <v>143</v>
      </c>
      <c r="AL4" s="33" t="s">
        <v>144</v>
      </c>
      <c r="AM4" s="33"/>
      <c r="AN4" s="27" t="s">
        <v>90</v>
      </c>
      <c r="AO4" s="27" t="s">
        <v>162</v>
      </c>
      <c r="AP4" s="27" t="s">
        <v>128</v>
      </c>
      <c r="AQ4" s="34" t="s">
        <v>123</v>
      </c>
      <c r="AR4" s="29" t="s">
        <v>30</v>
      </c>
      <c r="AS4" s="29" t="s">
        <v>31</v>
      </c>
      <c r="AT4" s="34" t="s">
        <v>124</v>
      </c>
      <c r="AU4" s="29" t="s">
        <v>30</v>
      </c>
      <c r="AV4" s="29" t="s">
        <v>31</v>
      </c>
      <c r="AW4" s="34" t="s">
        <v>125</v>
      </c>
      <c r="AX4" s="29" t="s">
        <v>30</v>
      </c>
      <c r="AY4" s="29" t="s">
        <v>31</v>
      </c>
      <c r="AZ4" s="28" t="s">
        <v>46</v>
      </c>
      <c r="BA4" s="28" t="s">
        <v>126</v>
      </c>
      <c r="BB4" s="28" t="s">
        <v>127</v>
      </c>
      <c r="BC4" s="35" t="s">
        <v>130</v>
      </c>
      <c r="BD4" s="35" t="s">
        <v>163</v>
      </c>
      <c r="BE4" s="35" t="s">
        <v>164</v>
      </c>
      <c r="BF4" s="36"/>
      <c r="BG4" s="22" t="s">
        <v>165</v>
      </c>
      <c r="BH4" s="22" t="s">
        <v>166</v>
      </c>
      <c r="BI4" s="22" t="s">
        <v>167</v>
      </c>
      <c r="BJ4" s="22" t="s">
        <v>168</v>
      </c>
    </row>
    <row r="5" spans="36:62" ht="12">
      <c r="AJ5"/>
      <c r="BG5" s="22"/>
      <c r="BH5" s="22"/>
      <c r="BI5" s="22"/>
      <c r="BJ5" s="22"/>
    </row>
    <row r="6" spans="1:58" ht="12">
      <c r="A6" s="1">
        <v>209</v>
      </c>
      <c r="B6" s="1">
        <v>1268</v>
      </c>
      <c r="C6" s="1" t="s">
        <v>0</v>
      </c>
      <c r="D6" s="1">
        <v>2</v>
      </c>
      <c r="E6" s="1" t="s">
        <v>1</v>
      </c>
      <c r="F6" s="1">
        <v>2</v>
      </c>
      <c r="G6" s="1">
        <v>24</v>
      </c>
      <c r="H6" s="1">
        <v>26</v>
      </c>
      <c r="I6" s="3">
        <v>15.64</v>
      </c>
      <c r="J6" s="1">
        <v>10</v>
      </c>
      <c r="K6" s="18" t="s">
        <v>10</v>
      </c>
      <c r="L6" s="25" t="s">
        <v>28</v>
      </c>
      <c r="M6" s="1"/>
      <c r="N6" s="20">
        <v>2</v>
      </c>
      <c r="O6" s="20">
        <v>1</v>
      </c>
      <c r="Q6" t="s">
        <v>39</v>
      </c>
      <c r="R6" s="2">
        <v>8</v>
      </c>
      <c r="S6" s="4">
        <v>199.8</v>
      </c>
      <c r="T6" s="4">
        <v>75.8</v>
      </c>
      <c r="U6" s="5">
        <v>11</v>
      </c>
      <c r="W6" s="5" t="s">
        <v>40</v>
      </c>
      <c r="Y6" s="8" t="s">
        <v>85</v>
      </c>
      <c r="Z6" s="8">
        <v>2</v>
      </c>
      <c r="AA6" s="8" t="s">
        <v>0</v>
      </c>
      <c r="AB6" s="8">
        <v>1.8</v>
      </c>
      <c r="AC6" s="8">
        <v>330.7</v>
      </c>
      <c r="AD6" s="8">
        <v>57.4</v>
      </c>
      <c r="AE6" s="8">
        <v>20</v>
      </c>
      <c r="AF6" s="8">
        <v>30</v>
      </c>
      <c r="AG6" s="8">
        <v>0.0664</v>
      </c>
      <c r="AH6" s="4">
        <f>(AG6/U6)*100</f>
        <v>0.6036363636363636</v>
      </c>
      <c r="AJ6" t="s">
        <v>85</v>
      </c>
      <c r="AK6" s="21">
        <v>1.74</v>
      </c>
      <c r="AL6" s="21">
        <v>1.74</v>
      </c>
      <c r="BF6" s="1"/>
    </row>
    <row r="7" spans="1:62" ht="24">
      <c r="A7" s="1">
        <v>209</v>
      </c>
      <c r="B7" s="1">
        <v>1268</v>
      </c>
      <c r="C7" s="1" t="s">
        <v>0</v>
      </c>
      <c r="D7" s="1">
        <v>2</v>
      </c>
      <c r="E7" s="1" t="s">
        <v>1</v>
      </c>
      <c r="F7" s="1">
        <v>2</v>
      </c>
      <c r="G7" s="1">
        <v>37</v>
      </c>
      <c r="H7" s="1">
        <v>39</v>
      </c>
      <c r="I7" s="3">
        <v>15.77</v>
      </c>
      <c r="J7" s="1">
        <v>10</v>
      </c>
      <c r="K7" s="18" t="s">
        <v>8</v>
      </c>
      <c r="L7" s="25" t="s">
        <v>24</v>
      </c>
      <c r="M7" s="1"/>
      <c r="N7" s="20">
        <v>2</v>
      </c>
      <c r="O7" s="20">
        <v>1</v>
      </c>
      <c r="Q7" t="s">
        <v>41</v>
      </c>
      <c r="R7" s="2">
        <v>10.31</v>
      </c>
      <c r="S7" s="4">
        <v>285.2</v>
      </c>
      <c r="T7" s="4">
        <v>83.4</v>
      </c>
      <c r="U7" s="5">
        <v>7.98</v>
      </c>
      <c r="W7" s="5" t="s">
        <v>40</v>
      </c>
      <c r="Y7" s="8" t="s">
        <v>43</v>
      </c>
      <c r="Z7" s="8">
        <v>4</v>
      </c>
      <c r="AA7" s="8" t="s">
        <v>0</v>
      </c>
      <c r="AB7" s="8">
        <v>6</v>
      </c>
      <c r="AC7" s="9">
        <v>7</v>
      </c>
      <c r="AD7" s="9">
        <v>26.7</v>
      </c>
      <c r="AE7" s="8">
        <v>10</v>
      </c>
      <c r="AF7" s="8">
        <v>30</v>
      </c>
      <c r="AG7" s="8">
        <v>0.4313</v>
      </c>
      <c r="AH7" s="4">
        <f aca="true" t="shared" si="0" ref="AH7:AH29">(AG7/U7)*100</f>
        <v>5.404761904761904</v>
      </c>
      <c r="AJ7" t="s">
        <v>43</v>
      </c>
      <c r="AK7" s="21">
        <v>1.58</v>
      </c>
      <c r="AL7" s="21">
        <v>1.64</v>
      </c>
      <c r="AN7" t="s">
        <v>97</v>
      </c>
      <c r="AO7">
        <v>106966.7</v>
      </c>
      <c r="AP7">
        <v>0.00031</v>
      </c>
      <c r="AQ7" s="11">
        <v>0.34876</v>
      </c>
      <c r="AR7" s="4">
        <v>319.5</v>
      </c>
      <c r="AS7" s="4">
        <v>35.3</v>
      </c>
      <c r="AT7" s="11">
        <v>0.34822</v>
      </c>
      <c r="AU7" s="4">
        <v>51.7</v>
      </c>
      <c r="AV7" s="4">
        <v>3.1</v>
      </c>
      <c r="AW7" s="11">
        <v>0.30302</v>
      </c>
      <c r="AX7" s="4">
        <v>146.1</v>
      </c>
      <c r="AY7" s="4">
        <v>54.6</v>
      </c>
      <c r="AZ7" s="2">
        <v>5677.67</v>
      </c>
      <c r="BA7" s="2">
        <v>1.54</v>
      </c>
      <c r="BB7" s="2">
        <v>9999.9</v>
      </c>
      <c r="BC7" s="15">
        <f>AQ7/AW7</f>
        <v>1.150947132202495</v>
      </c>
      <c r="BD7" s="15">
        <f>AT7/AW7</f>
        <v>1.1491650716124346</v>
      </c>
      <c r="BE7" s="15">
        <f>AQ7/AT7</f>
        <v>1.0015507437826663</v>
      </c>
      <c r="BF7" s="1"/>
      <c r="BG7" s="4">
        <f>AX7-AC7</f>
        <v>139.1</v>
      </c>
      <c r="BH7" s="4">
        <f>AY7</f>
        <v>54.6</v>
      </c>
      <c r="BI7" s="4">
        <f>AR7-AC7</f>
        <v>312.5</v>
      </c>
      <c r="BJ7" s="4">
        <f>AS7</f>
        <v>35.3</v>
      </c>
    </row>
    <row r="8" spans="1:62" ht="24">
      <c r="A8" s="1">
        <v>209</v>
      </c>
      <c r="B8" s="1">
        <v>1268</v>
      </c>
      <c r="C8" s="1" t="s">
        <v>0</v>
      </c>
      <c r="D8" s="1">
        <v>3</v>
      </c>
      <c r="E8" s="1" t="s">
        <v>1</v>
      </c>
      <c r="F8" s="1">
        <v>2</v>
      </c>
      <c r="G8" s="1">
        <v>4</v>
      </c>
      <c r="H8" s="1">
        <v>6</v>
      </c>
      <c r="I8" s="3">
        <v>21.67</v>
      </c>
      <c r="J8" s="1">
        <v>10</v>
      </c>
      <c r="K8" s="18">
        <v>1</v>
      </c>
      <c r="L8" s="25" t="s">
        <v>24</v>
      </c>
      <c r="M8" s="1"/>
      <c r="N8" s="20">
        <v>2</v>
      </c>
      <c r="O8" s="20">
        <v>1</v>
      </c>
      <c r="Q8" t="s">
        <v>41</v>
      </c>
      <c r="R8" s="2">
        <v>9.33</v>
      </c>
      <c r="S8" s="4">
        <v>206.3</v>
      </c>
      <c r="T8" s="4">
        <v>54.2</v>
      </c>
      <c r="U8" s="5">
        <v>0.0897</v>
      </c>
      <c r="W8" s="5" t="s">
        <v>40</v>
      </c>
      <c r="Y8" s="8" t="s">
        <v>44</v>
      </c>
      <c r="Z8" s="8">
        <v>3</v>
      </c>
      <c r="AA8" s="8" t="s">
        <v>0</v>
      </c>
      <c r="AB8" s="8">
        <v>3.7</v>
      </c>
      <c r="AC8" s="9">
        <v>206.1</v>
      </c>
      <c r="AD8" s="9">
        <v>31.5</v>
      </c>
      <c r="AE8" s="8">
        <v>15</v>
      </c>
      <c r="AF8" s="8">
        <v>30</v>
      </c>
      <c r="AG8" s="8">
        <v>0.0419</v>
      </c>
      <c r="AH8" s="4">
        <f t="shared" si="0"/>
        <v>46.711259754738016</v>
      </c>
      <c r="AJ8" t="s">
        <v>44</v>
      </c>
      <c r="AK8" s="21">
        <v>12.46</v>
      </c>
      <c r="AL8" s="21">
        <v>13.8</v>
      </c>
      <c r="AN8" t="s">
        <v>98</v>
      </c>
      <c r="AO8">
        <v>631.6</v>
      </c>
      <c r="AP8">
        <v>0.00096</v>
      </c>
      <c r="AQ8" s="11">
        <v>0.34031</v>
      </c>
      <c r="AR8" s="4">
        <v>88.1</v>
      </c>
      <c r="AS8" s="4">
        <v>49.6</v>
      </c>
      <c r="AT8" s="11">
        <v>0.33322</v>
      </c>
      <c r="AU8" s="4">
        <v>297.4</v>
      </c>
      <c r="AV8" s="4">
        <v>36.6</v>
      </c>
      <c r="AW8" s="11">
        <v>0.32647</v>
      </c>
      <c r="AX8" s="4">
        <v>196.1</v>
      </c>
      <c r="AY8" s="4">
        <v>14.8</v>
      </c>
      <c r="AZ8" s="2">
        <v>41.84</v>
      </c>
      <c r="BA8" s="2">
        <v>27.43</v>
      </c>
      <c r="BB8" s="2">
        <v>24.89</v>
      </c>
      <c r="BC8" s="15">
        <f>AQ8/AW8</f>
        <v>1.0423928691763409</v>
      </c>
      <c r="BD8" s="15">
        <f>AT8/AW8</f>
        <v>1.0206757129292126</v>
      </c>
      <c r="BE8" s="15">
        <f>AQ8/AT8</f>
        <v>1.0212772342596483</v>
      </c>
      <c r="BF8" s="1"/>
      <c r="BG8" s="4">
        <f>AX8-AC8+360</f>
        <v>350</v>
      </c>
      <c r="BH8" s="4">
        <f>AY8</f>
        <v>14.8</v>
      </c>
      <c r="BI8" s="4">
        <f>AR8-AC8+360</f>
        <v>242</v>
      </c>
      <c r="BJ8" s="4">
        <f>AS8</f>
        <v>49.6</v>
      </c>
    </row>
    <row r="9" spans="1:62" ht="24">
      <c r="A9" s="1">
        <v>209</v>
      </c>
      <c r="B9" s="1">
        <v>1268</v>
      </c>
      <c r="C9" s="1" t="s">
        <v>0</v>
      </c>
      <c r="D9" s="1">
        <v>4</v>
      </c>
      <c r="E9" s="1" t="s">
        <v>1</v>
      </c>
      <c r="F9" s="1">
        <v>1</v>
      </c>
      <c r="G9" s="1">
        <v>16</v>
      </c>
      <c r="H9" s="1">
        <v>18</v>
      </c>
      <c r="I9" s="3">
        <v>24.96</v>
      </c>
      <c r="J9" s="1">
        <v>10</v>
      </c>
      <c r="K9" s="18" t="s">
        <v>19</v>
      </c>
      <c r="L9" s="25" t="s">
        <v>24</v>
      </c>
      <c r="M9" s="1"/>
      <c r="N9" s="20">
        <v>2</v>
      </c>
      <c r="O9" s="20">
        <v>1</v>
      </c>
      <c r="Q9" t="s">
        <v>41</v>
      </c>
      <c r="R9" s="2">
        <v>9.33</v>
      </c>
      <c r="S9" s="4">
        <v>296.3</v>
      </c>
      <c r="T9" s="4">
        <v>26.6</v>
      </c>
      <c r="U9" s="5">
        <v>0.0134</v>
      </c>
      <c r="W9" s="5" t="s">
        <v>40</v>
      </c>
      <c r="Y9" s="8" t="s">
        <v>45</v>
      </c>
      <c r="Z9" s="8">
        <v>12</v>
      </c>
      <c r="AA9" s="8" t="s">
        <v>46</v>
      </c>
      <c r="AB9" s="8">
        <v>3.6</v>
      </c>
      <c r="AC9" s="9">
        <v>300.6</v>
      </c>
      <c r="AD9" s="9">
        <v>23.5</v>
      </c>
      <c r="AE9" s="8">
        <v>15</v>
      </c>
      <c r="AF9" s="8">
        <v>180</v>
      </c>
      <c r="AG9" s="8">
        <v>0.0082</v>
      </c>
      <c r="AH9" s="4">
        <f t="shared" si="0"/>
        <v>61.19402985074627</v>
      </c>
      <c r="AJ9" t="s">
        <v>45</v>
      </c>
      <c r="AK9" s="21">
        <v>145.96</v>
      </c>
      <c r="AL9" s="21">
        <v>133.29</v>
      </c>
      <c r="AN9" t="s">
        <v>99</v>
      </c>
      <c r="AO9">
        <v>209.3</v>
      </c>
      <c r="AP9">
        <v>0.00195</v>
      </c>
      <c r="AQ9" s="11">
        <v>0.33708</v>
      </c>
      <c r="AR9" s="4">
        <v>158.6</v>
      </c>
      <c r="AS9" s="4">
        <v>17.5</v>
      </c>
      <c r="AT9" s="11">
        <v>0.33457</v>
      </c>
      <c r="AU9" s="4">
        <v>63.4</v>
      </c>
      <c r="AV9" s="4">
        <v>16</v>
      </c>
      <c r="AW9" s="11">
        <v>0.32835</v>
      </c>
      <c r="AX9" s="4">
        <v>293.4</v>
      </c>
      <c r="AY9" s="4">
        <v>65.9</v>
      </c>
      <c r="AZ9" s="2">
        <v>4.24</v>
      </c>
      <c r="BA9" s="2">
        <v>0.83</v>
      </c>
      <c r="BB9" s="2">
        <v>5.07</v>
      </c>
      <c r="BC9" s="15">
        <f>AQ9/AW9</f>
        <v>1.02658748286889</v>
      </c>
      <c r="BD9" s="15">
        <f>AT9/AW9</f>
        <v>1.0189432008527486</v>
      </c>
      <c r="BE9" s="15">
        <f>AQ9/AT9</f>
        <v>1.0075021669605764</v>
      </c>
      <c r="BF9" s="1"/>
      <c r="BG9" s="4">
        <f>AX9-AC9+360</f>
        <v>352.79999999999995</v>
      </c>
      <c r="BH9" s="4">
        <f>AY9</f>
        <v>65.9</v>
      </c>
      <c r="BI9" s="4">
        <f>AR9-AC9+360</f>
        <v>217.99999999999997</v>
      </c>
      <c r="BJ9" s="4">
        <f>AS9</f>
        <v>17.5</v>
      </c>
    </row>
    <row r="10" spans="1:62" ht="24">
      <c r="A10" s="1">
        <v>209</v>
      </c>
      <c r="B10" s="1">
        <v>1268</v>
      </c>
      <c r="C10" s="1" t="s">
        <v>0</v>
      </c>
      <c r="D10" s="1">
        <v>5</v>
      </c>
      <c r="E10" s="1" t="s">
        <v>1</v>
      </c>
      <c r="F10" s="1">
        <v>2</v>
      </c>
      <c r="G10" s="1">
        <v>119</v>
      </c>
      <c r="H10" s="1">
        <v>121</v>
      </c>
      <c r="I10" s="3">
        <v>32.49</v>
      </c>
      <c r="J10" s="1">
        <v>10</v>
      </c>
      <c r="K10" s="18" t="s">
        <v>20</v>
      </c>
      <c r="L10" s="25" t="s">
        <v>24</v>
      </c>
      <c r="M10" s="1"/>
      <c r="N10" s="20">
        <v>1</v>
      </c>
      <c r="O10" s="20">
        <v>1</v>
      </c>
      <c r="Q10" t="s">
        <v>41</v>
      </c>
      <c r="R10" s="2">
        <v>11.78</v>
      </c>
      <c r="S10" s="4">
        <v>360</v>
      </c>
      <c r="T10" s="4">
        <v>73.7</v>
      </c>
      <c r="U10" s="5">
        <v>0.44</v>
      </c>
      <c r="W10" s="5" t="s">
        <v>40</v>
      </c>
      <c r="Y10" s="8" t="s">
        <v>47</v>
      </c>
      <c r="Z10" s="8">
        <v>4</v>
      </c>
      <c r="AA10" s="8" t="s">
        <v>0</v>
      </c>
      <c r="AB10" s="8">
        <v>10.6</v>
      </c>
      <c r="AC10" s="9">
        <v>349.5</v>
      </c>
      <c r="AD10" s="9">
        <v>44.3</v>
      </c>
      <c r="AE10" s="8">
        <v>20</v>
      </c>
      <c r="AF10" s="8">
        <v>50</v>
      </c>
      <c r="AG10" s="8">
        <v>0.0973</v>
      </c>
      <c r="AH10" s="4">
        <f t="shared" si="0"/>
        <v>22.113636363636363</v>
      </c>
      <c r="AJ10" t="s">
        <v>47</v>
      </c>
      <c r="AK10" s="21">
        <v>8.13</v>
      </c>
      <c r="AL10" s="21">
        <v>8.56</v>
      </c>
      <c r="AN10" t="s">
        <v>100</v>
      </c>
      <c r="AO10">
        <v>1941.1</v>
      </c>
      <c r="AP10">
        <v>0.00027</v>
      </c>
      <c r="AQ10" s="11">
        <v>0.33671</v>
      </c>
      <c r="AR10" s="4">
        <v>170.8</v>
      </c>
      <c r="AS10" s="4">
        <v>59.5</v>
      </c>
      <c r="AT10" s="11">
        <v>0.3329</v>
      </c>
      <c r="AU10" s="4">
        <v>313.8</v>
      </c>
      <c r="AV10" s="4">
        <v>25.2</v>
      </c>
      <c r="AW10" s="11">
        <v>0.33038</v>
      </c>
      <c r="AX10" s="4">
        <v>51.6</v>
      </c>
      <c r="AY10" s="4">
        <v>16.1</v>
      </c>
      <c r="AZ10" s="2">
        <v>109.62</v>
      </c>
      <c r="BA10" s="2">
        <v>97.93</v>
      </c>
      <c r="BB10" s="2">
        <v>42.84</v>
      </c>
      <c r="BC10" s="15">
        <f>AQ10/AW10</f>
        <v>1.0191597554331375</v>
      </c>
      <c r="BD10" s="15">
        <f>AT10/AW10</f>
        <v>1.0076275803620074</v>
      </c>
      <c r="BE10" s="15">
        <f>AQ10/AT10</f>
        <v>1.0114448783418446</v>
      </c>
      <c r="BF10" s="1"/>
      <c r="BG10" s="4">
        <f>AX10-AC10+360</f>
        <v>62.10000000000002</v>
      </c>
      <c r="BH10" s="4">
        <f>AY10</f>
        <v>16.1</v>
      </c>
      <c r="BI10" s="4">
        <f>AR10-AC10+360</f>
        <v>181.3</v>
      </c>
      <c r="BJ10" s="4">
        <f>AS10</f>
        <v>59.5</v>
      </c>
    </row>
    <row r="11" spans="1:58" ht="12">
      <c r="A11" s="1">
        <v>209</v>
      </c>
      <c r="B11" s="1">
        <v>1268</v>
      </c>
      <c r="C11" s="1" t="s">
        <v>0</v>
      </c>
      <c r="D11" s="1">
        <v>5</v>
      </c>
      <c r="E11" s="1" t="s">
        <v>1</v>
      </c>
      <c r="F11" s="1">
        <v>2</v>
      </c>
      <c r="G11" s="1">
        <v>124</v>
      </c>
      <c r="H11" s="1">
        <v>126</v>
      </c>
      <c r="I11" s="3">
        <v>32.54</v>
      </c>
      <c r="J11" s="1">
        <v>10</v>
      </c>
      <c r="K11" s="18" t="s">
        <v>20</v>
      </c>
      <c r="L11" s="25" t="s">
        <v>28</v>
      </c>
      <c r="M11" s="1"/>
      <c r="N11" s="20">
        <v>1</v>
      </c>
      <c r="O11" s="20">
        <v>1</v>
      </c>
      <c r="Q11" t="s">
        <v>39</v>
      </c>
      <c r="R11" s="2">
        <v>8</v>
      </c>
      <c r="S11" s="4">
        <v>333.2</v>
      </c>
      <c r="T11" s="4">
        <v>68.6</v>
      </c>
      <c r="U11" s="5">
        <v>0.435</v>
      </c>
      <c r="W11" s="5" t="s">
        <v>40</v>
      </c>
      <c r="Y11" s="8" t="s">
        <v>48</v>
      </c>
      <c r="Z11" s="8">
        <v>7</v>
      </c>
      <c r="AA11" s="8" t="s">
        <v>46</v>
      </c>
      <c r="AB11" s="8">
        <v>3.7</v>
      </c>
      <c r="AC11" s="9">
        <v>338.1</v>
      </c>
      <c r="AD11" s="9">
        <v>63.9</v>
      </c>
      <c r="AE11" s="8">
        <v>4</v>
      </c>
      <c r="AF11" s="8">
        <v>20</v>
      </c>
      <c r="AG11" s="8">
        <v>0.1918</v>
      </c>
      <c r="AH11" s="4">
        <f t="shared" si="0"/>
        <v>44.0919540229885</v>
      </c>
      <c r="AJ11" t="s">
        <v>48</v>
      </c>
      <c r="AK11" s="21">
        <v>5.23</v>
      </c>
      <c r="AL11" s="21">
        <v>5.56</v>
      </c>
      <c r="BF11" s="1"/>
    </row>
    <row r="12" spans="1:62" ht="12">
      <c r="A12" s="1">
        <v>209</v>
      </c>
      <c r="B12" s="1">
        <v>1268</v>
      </c>
      <c r="C12" s="1" t="s">
        <v>0</v>
      </c>
      <c r="D12" s="1">
        <v>6</v>
      </c>
      <c r="E12" s="1" t="s">
        <v>1</v>
      </c>
      <c r="F12" s="1">
        <v>1</v>
      </c>
      <c r="G12" s="1">
        <v>49</v>
      </c>
      <c r="H12" s="1">
        <v>51</v>
      </c>
      <c r="I12" s="3">
        <v>34.89</v>
      </c>
      <c r="J12" s="1">
        <v>10</v>
      </c>
      <c r="K12" s="18">
        <v>10</v>
      </c>
      <c r="L12" s="25" t="s">
        <v>23</v>
      </c>
      <c r="M12" s="1"/>
      <c r="N12" s="20">
        <v>2</v>
      </c>
      <c r="O12" s="20">
        <v>1.5</v>
      </c>
      <c r="Q12" t="s">
        <v>41</v>
      </c>
      <c r="R12" s="2">
        <v>12.12</v>
      </c>
      <c r="S12" s="4">
        <v>21.8</v>
      </c>
      <c r="T12" s="4">
        <v>49.5</v>
      </c>
      <c r="U12" s="5">
        <v>0.134</v>
      </c>
      <c r="W12" s="5" t="s">
        <v>40</v>
      </c>
      <c r="Y12" s="8" t="s">
        <v>49</v>
      </c>
      <c r="Z12" s="8">
        <v>4</v>
      </c>
      <c r="AA12" s="8" t="s">
        <v>46</v>
      </c>
      <c r="AB12" s="8">
        <v>6.1</v>
      </c>
      <c r="AC12" s="9">
        <v>35.5</v>
      </c>
      <c r="AD12" s="9">
        <v>22.3</v>
      </c>
      <c r="AE12" s="8">
        <v>5</v>
      </c>
      <c r="AF12" s="8">
        <v>20</v>
      </c>
      <c r="AG12" s="8">
        <v>0.0486</v>
      </c>
      <c r="AH12" s="4">
        <f t="shared" si="0"/>
        <v>36.26865671641791</v>
      </c>
      <c r="AJ12" t="s">
        <v>49</v>
      </c>
      <c r="AK12" s="21">
        <v>5.75</v>
      </c>
      <c r="AL12" s="21">
        <v>9.33</v>
      </c>
      <c r="AN12" t="s">
        <v>101</v>
      </c>
      <c r="AO12">
        <v>596</v>
      </c>
      <c r="AP12">
        <v>0.00075</v>
      </c>
      <c r="AQ12" s="11">
        <v>0.3506</v>
      </c>
      <c r="AR12" s="4">
        <v>54.2</v>
      </c>
      <c r="AS12" s="4">
        <v>35.2</v>
      </c>
      <c r="AT12" s="11">
        <v>0.34881</v>
      </c>
      <c r="AU12" s="4">
        <v>153</v>
      </c>
      <c r="AV12" s="4">
        <v>12.2</v>
      </c>
      <c r="AW12" s="11">
        <v>0.30059</v>
      </c>
      <c r="AX12" s="4">
        <v>259.1</v>
      </c>
      <c r="AY12" s="4">
        <v>52.1</v>
      </c>
      <c r="AZ12" s="2">
        <v>1140.01</v>
      </c>
      <c r="BA12" s="2">
        <v>2.82</v>
      </c>
      <c r="BB12" s="2">
        <v>2058.51</v>
      </c>
      <c r="BC12" s="15">
        <f>AQ12/AW12</f>
        <v>1.166372800159686</v>
      </c>
      <c r="BD12" s="15">
        <f>AT12/AW12</f>
        <v>1.16041784490502</v>
      </c>
      <c r="BE12" s="15">
        <f>AQ12/AT12</f>
        <v>1.0051317336085548</v>
      </c>
      <c r="BF12" s="1"/>
      <c r="BG12" s="4">
        <f>AX12-AC12</f>
        <v>223.60000000000002</v>
      </c>
      <c r="BH12" s="4">
        <f>AY12</f>
        <v>52.1</v>
      </c>
      <c r="BI12" s="4">
        <f>AR12-AC12</f>
        <v>18.700000000000003</v>
      </c>
      <c r="BJ12" s="4">
        <f>AS12</f>
        <v>35.2</v>
      </c>
    </row>
    <row r="13" spans="1:58" ht="12">
      <c r="A13" s="1">
        <v>209</v>
      </c>
      <c r="B13" s="1">
        <v>1268</v>
      </c>
      <c r="C13" s="1" t="s">
        <v>0</v>
      </c>
      <c r="D13" s="1">
        <v>6</v>
      </c>
      <c r="E13" s="1" t="s">
        <v>1</v>
      </c>
      <c r="F13" s="1">
        <v>1</v>
      </c>
      <c r="G13" s="1">
        <v>55</v>
      </c>
      <c r="H13" s="1">
        <v>57</v>
      </c>
      <c r="I13" s="3">
        <v>34.95</v>
      </c>
      <c r="J13" s="1">
        <v>10</v>
      </c>
      <c r="K13" s="18">
        <v>10</v>
      </c>
      <c r="L13" s="25" t="s">
        <v>28</v>
      </c>
      <c r="M13" s="1"/>
      <c r="N13" s="20">
        <v>1</v>
      </c>
      <c r="O13" s="20">
        <v>1.5</v>
      </c>
      <c r="Q13" t="s">
        <v>39</v>
      </c>
      <c r="R13" s="2">
        <v>8</v>
      </c>
      <c r="S13" s="4">
        <v>30.9</v>
      </c>
      <c r="T13" s="4">
        <v>61.2</v>
      </c>
      <c r="U13" s="5">
        <v>0.146</v>
      </c>
      <c r="W13" s="5" t="s">
        <v>40</v>
      </c>
      <c r="Y13" s="8" t="s">
        <v>50</v>
      </c>
      <c r="Z13" s="8">
        <v>9</v>
      </c>
      <c r="AA13" s="8" t="s">
        <v>0</v>
      </c>
      <c r="AB13" s="8">
        <v>9.5</v>
      </c>
      <c r="AC13" s="9">
        <v>13.5</v>
      </c>
      <c r="AD13" s="9">
        <v>50.4</v>
      </c>
      <c r="AE13" s="8">
        <v>2</v>
      </c>
      <c r="AF13" s="8">
        <v>30</v>
      </c>
      <c r="AG13" s="8">
        <v>0.0963</v>
      </c>
      <c r="AH13" s="4">
        <f t="shared" si="0"/>
        <v>65.95890410958904</v>
      </c>
      <c r="AJ13" t="s">
        <v>50</v>
      </c>
      <c r="AK13" s="21">
        <v>7.38</v>
      </c>
      <c r="AL13" s="21">
        <v>10.87</v>
      </c>
      <c r="BF13" s="1"/>
    </row>
    <row r="14" spans="1:58" ht="12">
      <c r="A14" s="1">
        <v>209</v>
      </c>
      <c r="B14" s="1">
        <v>1268</v>
      </c>
      <c r="C14" s="1" t="s">
        <v>0</v>
      </c>
      <c r="D14" s="1">
        <v>6</v>
      </c>
      <c r="E14" s="1" t="s">
        <v>1</v>
      </c>
      <c r="F14" s="1">
        <v>1</v>
      </c>
      <c r="G14" s="1">
        <v>106</v>
      </c>
      <c r="H14" s="1">
        <v>108</v>
      </c>
      <c r="I14" s="3">
        <v>35.46</v>
      </c>
      <c r="J14" s="1">
        <v>10</v>
      </c>
      <c r="K14" s="18">
        <v>15</v>
      </c>
      <c r="L14" s="25" t="s">
        <v>29</v>
      </c>
      <c r="M14" s="1"/>
      <c r="N14" s="20">
        <v>2</v>
      </c>
      <c r="O14" s="20">
        <v>1.5</v>
      </c>
      <c r="Q14" t="s">
        <v>39</v>
      </c>
      <c r="R14" s="2">
        <v>8</v>
      </c>
      <c r="S14" s="4">
        <v>177.9</v>
      </c>
      <c r="T14" s="4">
        <v>56.7</v>
      </c>
      <c r="U14" s="5">
        <v>0.25</v>
      </c>
      <c r="W14" s="5" t="s">
        <v>40</v>
      </c>
      <c r="Y14" s="8" t="s">
        <v>51</v>
      </c>
      <c r="Z14" s="8">
        <v>3</v>
      </c>
      <c r="AA14" s="8" t="s">
        <v>0</v>
      </c>
      <c r="AB14" s="8">
        <v>2.1</v>
      </c>
      <c r="AC14" s="9">
        <v>172.1</v>
      </c>
      <c r="AD14" s="9">
        <v>37.9</v>
      </c>
      <c r="AE14" s="8">
        <v>18</v>
      </c>
      <c r="AF14" s="8">
        <v>30</v>
      </c>
      <c r="AG14" s="8">
        <v>0.1259</v>
      </c>
      <c r="AH14" s="4">
        <f t="shared" si="0"/>
        <v>50.36000000000001</v>
      </c>
      <c r="AJ14" t="s">
        <v>51</v>
      </c>
      <c r="AK14" s="21">
        <v>18.5</v>
      </c>
      <c r="AL14" s="21">
        <v>17.69</v>
      </c>
      <c r="BF14" s="1"/>
    </row>
    <row r="15" spans="1:62" ht="12">
      <c r="A15" s="1">
        <v>209</v>
      </c>
      <c r="B15" s="1">
        <v>1268</v>
      </c>
      <c r="C15" s="1" t="s">
        <v>0</v>
      </c>
      <c r="D15" s="1">
        <v>8</v>
      </c>
      <c r="E15" s="1" t="s">
        <v>1</v>
      </c>
      <c r="F15" s="1">
        <v>1</v>
      </c>
      <c r="G15" s="1">
        <v>123</v>
      </c>
      <c r="H15" s="1">
        <v>125</v>
      </c>
      <c r="I15" s="3">
        <v>45.23</v>
      </c>
      <c r="J15" s="1">
        <v>10</v>
      </c>
      <c r="K15" s="18">
        <v>26</v>
      </c>
      <c r="L15" s="25" t="s">
        <v>23</v>
      </c>
      <c r="M15" s="1"/>
      <c r="N15" s="20">
        <v>2</v>
      </c>
      <c r="O15" s="20">
        <v>2</v>
      </c>
      <c r="Q15" t="s">
        <v>39</v>
      </c>
      <c r="R15" s="2">
        <v>10.8</v>
      </c>
      <c r="S15" s="4">
        <v>266.9</v>
      </c>
      <c r="T15" s="4">
        <v>59.8</v>
      </c>
      <c r="U15" s="5">
        <v>0.00211</v>
      </c>
      <c r="W15" s="5" t="s">
        <v>40</v>
      </c>
      <c r="Y15" s="8" t="s">
        <v>52</v>
      </c>
      <c r="Z15" s="8">
        <v>9</v>
      </c>
      <c r="AA15" s="8" t="s">
        <v>46</v>
      </c>
      <c r="AB15" s="8">
        <v>3.7</v>
      </c>
      <c r="AC15" s="9">
        <v>282.3</v>
      </c>
      <c r="AD15" s="9">
        <v>45.2</v>
      </c>
      <c r="AE15" s="8">
        <v>30</v>
      </c>
      <c r="AF15" s="8">
        <v>160</v>
      </c>
      <c r="AG15" s="8">
        <v>0.001</v>
      </c>
      <c r="AH15" s="4">
        <f t="shared" si="0"/>
        <v>47.39336492890995</v>
      </c>
      <c r="AJ15" t="s">
        <v>52</v>
      </c>
      <c r="AK15" s="21">
        <v>32.14</v>
      </c>
      <c r="AL15" s="21">
        <v>31.37</v>
      </c>
      <c r="AN15" t="s">
        <v>102</v>
      </c>
      <c r="AO15">
        <v>316.1</v>
      </c>
      <c r="AP15">
        <v>0.00156</v>
      </c>
      <c r="AQ15" s="11">
        <v>0.33773</v>
      </c>
      <c r="AR15" s="4">
        <v>68.3</v>
      </c>
      <c r="AS15" s="4">
        <v>6.9</v>
      </c>
      <c r="AT15" s="11">
        <v>0.33589</v>
      </c>
      <c r="AU15" s="4">
        <v>334.3</v>
      </c>
      <c r="AV15" s="4">
        <v>30.1</v>
      </c>
      <c r="AW15" s="11">
        <v>0.32638</v>
      </c>
      <c r="AX15" s="4">
        <v>170</v>
      </c>
      <c r="AY15" s="4">
        <v>58.9</v>
      </c>
      <c r="AZ15" s="2">
        <v>12.24</v>
      </c>
      <c r="BA15" s="2">
        <v>0.7</v>
      </c>
      <c r="BB15" s="2">
        <v>18.66</v>
      </c>
      <c r="BC15" s="15">
        <f>AQ15/AW15</f>
        <v>1.0347754151602426</v>
      </c>
      <c r="BD15" s="15">
        <f>AT15/AW15</f>
        <v>1.0291378148170844</v>
      </c>
      <c r="BE15" s="15">
        <f>AQ15/AT15</f>
        <v>1.0054779838637649</v>
      </c>
      <c r="BF15" s="1"/>
      <c r="BG15" s="4">
        <f>AX15-AC15+360</f>
        <v>247.7</v>
      </c>
      <c r="BH15" s="4">
        <f>AY15</f>
        <v>58.9</v>
      </c>
      <c r="BI15" s="4">
        <f>AR15-AC15+360</f>
        <v>146</v>
      </c>
      <c r="BJ15" s="4">
        <f>AS15</f>
        <v>6.9</v>
      </c>
    </row>
    <row r="16" spans="1:62" ht="12">
      <c r="A16" s="1">
        <v>209</v>
      </c>
      <c r="B16" s="1">
        <v>1268</v>
      </c>
      <c r="C16" s="1" t="s">
        <v>0</v>
      </c>
      <c r="D16" s="1">
        <v>10</v>
      </c>
      <c r="E16" s="1" t="s">
        <v>1</v>
      </c>
      <c r="F16" s="1">
        <v>1</v>
      </c>
      <c r="G16" s="1">
        <v>94</v>
      </c>
      <c r="H16" s="1">
        <v>96</v>
      </c>
      <c r="I16" s="3">
        <v>54.54</v>
      </c>
      <c r="J16" s="1">
        <v>10</v>
      </c>
      <c r="K16" s="18" t="s">
        <v>2</v>
      </c>
      <c r="L16" s="25" t="s">
        <v>23</v>
      </c>
      <c r="M16" s="1"/>
      <c r="N16" s="20">
        <v>2</v>
      </c>
      <c r="O16" s="20">
        <v>1.5</v>
      </c>
      <c r="Q16" t="s">
        <v>39</v>
      </c>
      <c r="R16" s="2">
        <v>10.55</v>
      </c>
      <c r="S16" s="4">
        <v>312.3</v>
      </c>
      <c r="T16" s="4">
        <v>47.1</v>
      </c>
      <c r="U16" s="5">
        <v>0.0302</v>
      </c>
      <c r="W16" s="5" t="s">
        <v>40</v>
      </c>
      <c r="Y16" s="8" t="s">
        <v>53</v>
      </c>
      <c r="Z16" s="8">
        <v>10</v>
      </c>
      <c r="AA16" s="8" t="s">
        <v>0</v>
      </c>
      <c r="AB16" s="8">
        <v>3.4</v>
      </c>
      <c r="AC16" s="9">
        <v>301.4</v>
      </c>
      <c r="AD16" s="9">
        <v>30.2</v>
      </c>
      <c r="AE16" s="8">
        <v>20</v>
      </c>
      <c r="AF16" s="8">
        <v>120</v>
      </c>
      <c r="AG16" s="8">
        <v>0.0256</v>
      </c>
      <c r="AH16" s="4">
        <f t="shared" si="0"/>
        <v>84.76821192052981</v>
      </c>
      <c r="AJ16" t="s">
        <v>53</v>
      </c>
      <c r="AK16" s="21">
        <v>-200</v>
      </c>
      <c r="AL16" s="21">
        <v>139.33</v>
      </c>
      <c r="AN16" t="s">
        <v>103</v>
      </c>
      <c r="AO16">
        <v>658.1</v>
      </c>
      <c r="AP16">
        <v>0.00067</v>
      </c>
      <c r="AQ16" s="11">
        <v>0.34148</v>
      </c>
      <c r="AR16" s="4">
        <v>222.8</v>
      </c>
      <c r="AS16" s="4">
        <v>0.7</v>
      </c>
      <c r="AT16" s="11">
        <v>0.33297</v>
      </c>
      <c r="AU16" s="4">
        <v>313.7</v>
      </c>
      <c r="AV16" s="4">
        <v>54.8</v>
      </c>
      <c r="AW16" s="11">
        <v>0.32554</v>
      </c>
      <c r="AX16" s="4">
        <v>132.3</v>
      </c>
      <c r="AY16" s="4">
        <v>35.2</v>
      </c>
      <c r="AZ16" s="2">
        <v>114.11</v>
      </c>
      <c r="BA16" s="2">
        <v>81.19</v>
      </c>
      <c r="BB16" s="2">
        <v>61.88</v>
      </c>
      <c r="BC16" s="15">
        <f>AQ16/AW16</f>
        <v>1.0489647969527554</v>
      </c>
      <c r="BD16" s="15">
        <f>AT16/AW16</f>
        <v>1.0228236161454813</v>
      </c>
      <c r="BE16" s="15">
        <f>AQ16/AT16</f>
        <v>1.0255578580652913</v>
      </c>
      <c r="BF16" s="1"/>
      <c r="BG16" s="4">
        <f>AX16-AC16+360</f>
        <v>190.90000000000003</v>
      </c>
      <c r="BH16" s="4">
        <f>AY16</f>
        <v>35.2</v>
      </c>
      <c r="BI16" s="4">
        <f>AR16-AC16+360</f>
        <v>281.40000000000003</v>
      </c>
      <c r="BJ16" s="4">
        <f>AS16</f>
        <v>0.7</v>
      </c>
    </row>
    <row r="17" spans="1:58" ht="12">
      <c r="A17" s="1">
        <v>209</v>
      </c>
      <c r="B17" s="1">
        <v>1268</v>
      </c>
      <c r="C17" s="1" t="s">
        <v>0</v>
      </c>
      <c r="D17" s="1">
        <v>10</v>
      </c>
      <c r="E17" s="1" t="s">
        <v>1</v>
      </c>
      <c r="F17" s="1">
        <v>2</v>
      </c>
      <c r="G17" s="1">
        <v>8</v>
      </c>
      <c r="H17" s="1">
        <v>10</v>
      </c>
      <c r="I17" s="3">
        <v>55.12</v>
      </c>
      <c r="J17" s="1">
        <v>10</v>
      </c>
      <c r="K17" s="18">
        <v>1</v>
      </c>
      <c r="L17" s="25" t="s">
        <v>29</v>
      </c>
      <c r="M17" s="1"/>
      <c r="N17" s="20">
        <v>1</v>
      </c>
      <c r="O17" s="20">
        <v>2</v>
      </c>
      <c r="Q17" t="s">
        <v>39</v>
      </c>
      <c r="R17" s="2">
        <v>8</v>
      </c>
      <c r="S17" s="4">
        <v>164.2</v>
      </c>
      <c r="T17" s="4">
        <v>46.1</v>
      </c>
      <c r="U17" s="5">
        <v>0.0258</v>
      </c>
      <c r="W17" s="5" t="s">
        <v>40</v>
      </c>
      <c r="Y17" s="8" t="s">
        <v>54</v>
      </c>
      <c r="Z17" s="8">
        <v>5</v>
      </c>
      <c r="AA17" s="8" t="s">
        <v>46</v>
      </c>
      <c r="AB17" s="8">
        <v>4.2</v>
      </c>
      <c r="AC17" s="9">
        <v>191.9</v>
      </c>
      <c r="AD17" s="9">
        <v>42.7</v>
      </c>
      <c r="AE17" s="8">
        <v>16</v>
      </c>
      <c r="AF17" s="8">
        <v>50</v>
      </c>
      <c r="AG17" s="8">
        <v>0.012</v>
      </c>
      <c r="AH17" s="4">
        <f t="shared" si="0"/>
        <v>46.51162790697674</v>
      </c>
      <c r="AJ17" t="s">
        <v>54</v>
      </c>
      <c r="AK17" s="21">
        <v>26.43</v>
      </c>
      <c r="AL17" s="21">
        <v>21.95</v>
      </c>
      <c r="BF17" s="1"/>
    </row>
    <row r="18" spans="1:62" ht="12">
      <c r="A18" s="1">
        <v>209</v>
      </c>
      <c r="B18" s="1">
        <v>1268</v>
      </c>
      <c r="C18" s="1" t="s">
        <v>0</v>
      </c>
      <c r="D18" s="1">
        <v>10</v>
      </c>
      <c r="E18" s="1" t="s">
        <v>1</v>
      </c>
      <c r="F18" s="1">
        <v>2</v>
      </c>
      <c r="G18" s="1">
        <v>87</v>
      </c>
      <c r="H18" s="1">
        <v>89</v>
      </c>
      <c r="I18" s="3">
        <v>55.91</v>
      </c>
      <c r="J18" s="1">
        <v>10</v>
      </c>
      <c r="K18" s="18">
        <v>14</v>
      </c>
      <c r="L18" s="25" t="s">
        <v>23</v>
      </c>
      <c r="M18" s="1"/>
      <c r="N18" s="20">
        <v>2</v>
      </c>
      <c r="O18" s="20">
        <v>2</v>
      </c>
      <c r="Q18" t="s">
        <v>39</v>
      </c>
      <c r="R18" s="2">
        <v>11.05</v>
      </c>
      <c r="S18" s="4">
        <v>146.8</v>
      </c>
      <c r="T18" s="4">
        <v>33</v>
      </c>
      <c r="U18" s="5">
        <v>0.124</v>
      </c>
      <c r="W18" s="7" t="s">
        <v>38</v>
      </c>
      <c r="Y18" s="8" t="s">
        <v>55</v>
      </c>
      <c r="Z18" s="8">
        <v>13</v>
      </c>
      <c r="AA18" s="8" t="s">
        <v>46</v>
      </c>
      <c r="AB18" s="8">
        <v>1.9</v>
      </c>
      <c r="AC18" s="9">
        <v>149.7</v>
      </c>
      <c r="AD18" s="9">
        <v>23.2</v>
      </c>
      <c r="AE18" s="8">
        <v>300</v>
      </c>
      <c r="AF18" s="8">
        <v>600</v>
      </c>
      <c r="AG18" s="8">
        <v>0.0834</v>
      </c>
      <c r="AH18" s="4">
        <f t="shared" si="0"/>
        <v>67.25806451612904</v>
      </c>
      <c r="AJ18" t="s">
        <v>55</v>
      </c>
      <c r="AK18" s="21">
        <v>561.14</v>
      </c>
      <c r="AL18" s="21">
        <v>544.43</v>
      </c>
      <c r="AN18" t="s">
        <v>104</v>
      </c>
      <c r="AO18">
        <v>477.7</v>
      </c>
      <c r="AP18">
        <v>0.00076</v>
      </c>
      <c r="AQ18" s="11">
        <v>0.33816</v>
      </c>
      <c r="AR18" s="4">
        <v>350.3</v>
      </c>
      <c r="AS18" s="4">
        <v>12.8</v>
      </c>
      <c r="AT18" s="11">
        <v>0.33364</v>
      </c>
      <c r="AU18" s="4">
        <v>84</v>
      </c>
      <c r="AV18" s="4">
        <v>15.7</v>
      </c>
      <c r="AW18" s="11">
        <v>0.3282</v>
      </c>
      <c r="AX18" s="4">
        <v>222.9</v>
      </c>
      <c r="AY18" s="4">
        <v>69.5</v>
      </c>
      <c r="AZ18" s="2">
        <v>34.7</v>
      </c>
      <c r="BA18" s="2">
        <v>17.87</v>
      </c>
      <c r="BB18" s="2">
        <v>25.74</v>
      </c>
      <c r="BC18" s="15">
        <f>AQ18/AW18</f>
        <v>1.030347349177331</v>
      </c>
      <c r="BD18" s="15">
        <f>AT18/AW18</f>
        <v>1.0165752589884216</v>
      </c>
      <c r="BE18" s="15">
        <f>AQ18/AT18</f>
        <v>1.0135475362666349</v>
      </c>
      <c r="BF18" s="1"/>
      <c r="BG18" s="4">
        <f>AX18-AC18</f>
        <v>73.20000000000002</v>
      </c>
      <c r="BH18" s="4">
        <f>AY18</f>
        <v>69.5</v>
      </c>
      <c r="BI18" s="4">
        <f>AR18-AC18</f>
        <v>200.60000000000002</v>
      </c>
      <c r="BJ18" s="4">
        <f>AS18</f>
        <v>12.8</v>
      </c>
    </row>
    <row r="19" spans="1:58" ht="12">
      <c r="A19" s="1">
        <v>209</v>
      </c>
      <c r="B19" s="1">
        <v>1268</v>
      </c>
      <c r="C19" s="1" t="s">
        <v>0</v>
      </c>
      <c r="D19" s="1">
        <v>12</v>
      </c>
      <c r="E19" s="1" t="s">
        <v>1</v>
      </c>
      <c r="F19" s="1">
        <v>1</v>
      </c>
      <c r="G19" s="1">
        <v>33</v>
      </c>
      <c r="H19" s="1">
        <v>35</v>
      </c>
      <c r="I19" s="3">
        <v>63.53</v>
      </c>
      <c r="J19" s="1">
        <v>10</v>
      </c>
      <c r="K19" s="18" t="s">
        <v>6</v>
      </c>
      <c r="L19" s="25" t="s">
        <v>28</v>
      </c>
      <c r="M19" s="1"/>
      <c r="N19" s="20">
        <v>2</v>
      </c>
      <c r="O19" s="20">
        <v>1</v>
      </c>
      <c r="Q19" t="s">
        <v>39</v>
      </c>
      <c r="R19" s="2">
        <v>8</v>
      </c>
      <c r="S19" s="4">
        <v>173.6</v>
      </c>
      <c r="T19" s="4">
        <v>72.5</v>
      </c>
      <c r="U19" s="5">
        <v>1.88</v>
      </c>
      <c r="W19" s="5" t="s">
        <v>40</v>
      </c>
      <c r="Y19" s="8" t="s">
        <v>56</v>
      </c>
      <c r="Z19" s="8">
        <v>6</v>
      </c>
      <c r="AA19" s="8" t="s">
        <v>46</v>
      </c>
      <c r="AB19" s="8">
        <v>2.6</v>
      </c>
      <c r="AC19" s="9">
        <v>180.2</v>
      </c>
      <c r="AD19" s="9">
        <v>38.9</v>
      </c>
      <c r="AE19" s="8">
        <v>8</v>
      </c>
      <c r="AF19" s="8">
        <v>30</v>
      </c>
      <c r="AG19" s="8">
        <v>0.4948</v>
      </c>
      <c r="AH19" s="4">
        <f t="shared" si="0"/>
        <v>26.319148936170215</v>
      </c>
      <c r="AJ19" t="s">
        <v>56</v>
      </c>
      <c r="AK19" s="21">
        <v>3.23</v>
      </c>
      <c r="AL19" s="21">
        <v>3.02</v>
      </c>
      <c r="BF19" s="1"/>
    </row>
    <row r="20" spans="1:58" ht="24">
      <c r="A20" s="1">
        <v>209</v>
      </c>
      <c r="B20" s="1">
        <v>1268</v>
      </c>
      <c r="C20" s="1" t="s">
        <v>0</v>
      </c>
      <c r="D20" s="1">
        <v>12</v>
      </c>
      <c r="E20" s="1" t="s">
        <v>1</v>
      </c>
      <c r="F20" s="1">
        <v>1</v>
      </c>
      <c r="G20" s="1">
        <v>47</v>
      </c>
      <c r="H20" s="1">
        <v>49</v>
      </c>
      <c r="I20" s="3">
        <v>63.67</v>
      </c>
      <c r="J20" s="1">
        <v>10</v>
      </c>
      <c r="K20" s="18">
        <v>3</v>
      </c>
      <c r="L20" s="25" t="s">
        <v>29</v>
      </c>
      <c r="M20" s="1"/>
      <c r="N20" s="20">
        <v>2</v>
      </c>
      <c r="O20" s="20">
        <v>1</v>
      </c>
      <c r="Q20" t="s">
        <v>39</v>
      </c>
      <c r="R20" s="2">
        <v>8</v>
      </c>
      <c r="S20" s="6">
        <v>142.3</v>
      </c>
      <c r="T20" s="6">
        <v>-50.6</v>
      </c>
      <c r="U20" s="7">
        <v>0.649</v>
      </c>
      <c r="V20" s="37" t="s">
        <v>36</v>
      </c>
      <c r="W20" s="5" t="s">
        <v>40</v>
      </c>
      <c r="Y20" s="8" t="s">
        <v>57</v>
      </c>
      <c r="Z20" s="8">
        <v>7</v>
      </c>
      <c r="AA20" s="8" t="s">
        <v>46</v>
      </c>
      <c r="AB20" s="8">
        <v>3.2</v>
      </c>
      <c r="AC20" s="9">
        <v>39.4</v>
      </c>
      <c r="AD20" s="9">
        <v>-32.5</v>
      </c>
      <c r="AE20" s="8">
        <v>12</v>
      </c>
      <c r="AF20" s="8">
        <v>50</v>
      </c>
      <c r="AG20" s="8">
        <v>0.1567</v>
      </c>
      <c r="AH20" s="4">
        <f t="shared" si="0"/>
        <v>24.144838212634824</v>
      </c>
      <c r="AJ20" t="s">
        <v>57</v>
      </c>
      <c r="AK20" s="21">
        <v>3.31</v>
      </c>
      <c r="AL20" s="21">
        <v>3.47</v>
      </c>
      <c r="BF20" s="1"/>
    </row>
    <row r="21" spans="1:62" ht="12">
      <c r="A21" s="1">
        <v>209</v>
      </c>
      <c r="B21" s="1">
        <v>1268</v>
      </c>
      <c r="C21" s="1" t="s">
        <v>0</v>
      </c>
      <c r="D21" s="1">
        <v>12</v>
      </c>
      <c r="E21" s="1" t="s">
        <v>1</v>
      </c>
      <c r="F21" s="1">
        <v>1</v>
      </c>
      <c r="G21" s="1">
        <v>130</v>
      </c>
      <c r="H21" s="1">
        <v>132</v>
      </c>
      <c r="I21" s="3">
        <v>64.5</v>
      </c>
      <c r="J21" s="1">
        <v>10</v>
      </c>
      <c r="K21" s="18">
        <v>14</v>
      </c>
      <c r="L21" s="25" t="s">
        <v>23</v>
      </c>
      <c r="M21" s="1"/>
      <c r="N21" s="20">
        <v>2</v>
      </c>
      <c r="O21" s="20">
        <v>1</v>
      </c>
      <c r="Q21" t="s">
        <v>39</v>
      </c>
      <c r="R21" s="2">
        <v>11.14</v>
      </c>
      <c r="S21" s="4">
        <v>10.2</v>
      </c>
      <c r="T21" s="4">
        <v>57.9</v>
      </c>
      <c r="U21" s="5">
        <v>0.335</v>
      </c>
      <c r="W21" s="5" t="s">
        <v>40</v>
      </c>
      <c r="Y21" s="8" t="s">
        <v>58</v>
      </c>
      <c r="Z21" s="8">
        <v>8</v>
      </c>
      <c r="AA21" s="8" t="s">
        <v>46</v>
      </c>
      <c r="AB21" s="8">
        <v>2</v>
      </c>
      <c r="AC21" s="9">
        <v>342.9</v>
      </c>
      <c r="AD21" s="9">
        <v>32.1</v>
      </c>
      <c r="AE21" s="8">
        <v>10</v>
      </c>
      <c r="AF21" s="8">
        <v>60</v>
      </c>
      <c r="AG21" s="8">
        <v>0.1375</v>
      </c>
      <c r="AH21" s="4">
        <f t="shared" si="0"/>
        <v>41.04477611940299</v>
      </c>
      <c r="AJ21" t="s">
        <v>58</v>
      </c>
      <c r="AK21" s="21">
        <v>3.79</v>
      </c>
      <c r="AL21" s="21">
        <v>3.43</v>
      </c>
      <c r="AN21" t="s">
        <v>105</v>
      </c>
      <c r="AO21">
        <v>5703.3</v>
      </c>
      <c r="AP21">
        <v>0.00075</v>
      </c>
      <c r="AQ21" s="11">
        <v>0.38075</v>
      </c>
      <c r="AR21" s="4">
        <v>88.3</v>
      </c>
      <c r="AS21" s="4">
        <v>45.1</v>
      </c>
      <c r="AT21" s="11">
        <v>0.34655</v>
      </c>
      <c r="AU21" s="4">
        <v>344.8</v>
      </c>
      <c r="AV21" s="4">
        <v>13</v>
      </c>
      <c r="AW21" s="11">
        <v>0.2727</v>
      </c>
      <c r="AX21" s="4">
        <v>242.8</v>
      </c>
      <c r="AY21" s="4">
        <v>42</v>
      </c>
      <c r="AZ21" s="2">
        <v>4303.84</v>
      </c>
      <c r="BA21" s="2">
        <v>1031.78</v>
      </c>
      <c r="BB21" s="2">
        <v>4810.13</v>
      </c>
      <c r="BC21" s="15">
        <f>AQ21/AW21</f>
        <v>1.396222955628896</v>
      </c>
      <c r="BD21" s="15">
        <f>AT21/AW21</f>
        <v>1.270810414374771</v>
      </c>
      <c r="BE21" s="15">
        <f>AQ21/AT21</f>
        <v>1.0986870581445678</v>
      </c>
      <c r="BF21" s="1"/>
      <c r="BG21" s="4">
        <f>AX21-AC21+360</f>
        <v>259.90000000000003</v>
      </c>
      <c r="BH21" s="4">
        <f>AY21</f>
        <v>42</v>
      </c>
      <c r="BI21" s="4">
        <f>AR21-AC21+360</f>
        <v>105.40000000000003</v>
      </c>
      <c r="BJ21" s="4">
        <f>AS21</f>
        <v>45.1</v>
      </c>
    </row>
    <row r="22" spans="1:62" ht="12">
      <c r="A22" s="1">
        <v>209</v>
      </c>
      <c r="B22" s="1">
        <v>1268</v>
      </c>
      <c r="C22" s="1" t="s">
        <v>0</v>
      </c>
      <c r="D22" s="1">
        <v>12</v>
      </c>
      <c r="E22" s="1" t="s">
        <v>1</v>
      </c>
      <c r="F22" s="1">
        <v>2</v>
      </c>
      <c r="G22" s="1">
        <v>40</v>
      </c>
      <c r="H22" s="1">
        <v>42</v>
      </c>
      <c r="I22" s="3">
        <v>65.1</v>
      </c>
      <c r="J22" s="1">
        <v>10</v>
      </c>
      <c r="K22" s="18">
        <v>7</v>
      </c>
      <c r="L22" s="25" t="s">
        <v>23</v>
      </c>
      <c r="M22" s="1"/>
      <c r="N22" s="20">
        <v>2</v>
      </c>
      <c r="O22" s="20">
        <v>2</v>
      </c>
      <c r="Q22" t="s">
        <v>39</v>
      </c>
      <c r="R22" s="2">
        <v>10.85</v>
      </c>
      <c r="S22" s="4">
        <v>234.1</v>
      </c>
      <c r="T22" s="4">
        <v>26.6</v>
      </c>
      <c r="U22" s="5">
        <v>0.0831</v>
      </c>
      <c r="V22" s="30" t="s">
        <v>37</v>
      </c>
      <c r="W22" s="5" t="s">
        <v>40</v>
      </c>
      <c r="Y22" s="8" t="s">
        <v>59</v>
      </c>
      <c r="Z22" s="8">
        <v>6</v>
      </c>
      <c r="AA22" s="8" t="s">
        <v>46</v>
      </c>
      <c r="AB22" s="8">
        <v>2.1</v>
      </c>
      <c r="AC22" s="9">
        <v>233.6</v>
      </c>
      <c r="AD22" s="9">
        <v>14.9</v>
      </c>
      <c r="AE22" s="8">
        <v>10</v>
      </c>
      <c r="AF22" s="8">
        <v>40</v>
      </c>
      <c r="AG22" s="8">
        <v>0.0488</v>
      </c>
      <c r="AH22" s="4">
        <f t="shared" si="0"/>
        <v>58.72442839951866</v>
      </c>
      <c r="AJ22" t="s">
        <v>59</v>
      </c>
      <c r="AK22" s="21">
        <v>11.12</v>
      </c>
      <c r="AL22" s="21">
        <v>1.99</v>
      </c>
      <c r="AN22" t="s">
        <v>106</v>
      </c>
      <c r="AO22">
        <v>593.7</v>
      </c>
      <c r="AP22">
        <v>0.00076</v>
      </c>
      <c r="AQ22" s="11">
        <v>0.34221</v>
      </c>
      <c r="AR22" s="4">
        <v>359.8</v>
      </c>
      <c r="AS22" s="4">
        <v>42.1</v>
      </c>
      <c r="AT22" s="11">
        <v>0.33681</v>
      </c>
      <c r="AU22" s="4">
        <v>95.5</v>
      </c>
      <c r="AV22" s="4">
        <v>6.3</v>
      </c>
      <c r="AW22" s="11">
        <v>0.32099</v>
      </c>
      <c r="AX22" s="4">
        <v>192.4</v>
      </c>
      <c r="AY22" s="4">
        <v>47.2</v>
      </c>
      <c r="AZ22" s="2">
        <v>168.31</v>
      </c>
      <c r="BA22" s="2">
        <v>25.24</v>
      </c>
      <c r="BB22" s="2">
        <v>216.44</v>
      </c>
      <c r="BC22" s="15">
        <f>AQ22/AW22</f>
        <v>1.066107978441696</v>
      </c>
      <c r="BD22" s="15">
        <f>AT22/AW22</f>
        <v>1.0492850244555905</v>
      </c>
      <c r="BE22" s="15">
        <f>AQ22/AT22</f>
        <v>1.016032778124165</v>
      </c>
      <c r="BF22" s="1"/>
      <c r="BG22" s="4">
        <f>AX22-AC22+360</f>
        <v>318.8</v>
      </c>
      <c r="BH22" s="4">
        <f>AY22</f>
        <v>47.2</v>
      </c>
      <c r="BI22" s="4">
        <f>AR22-AC22</f>
        <v>126.20000000000002</v>
      </c>
      <c r="BJ22" s="4">
        <f>AS22</f>
        <v>42.1</v>
      </c>
    </row>
    <row r="23" spans="1:58" ht="12">
      <c r="A23" s="1">
        <v>209</v>
      </c>
      <c r="B23" s="1">
        <v>1268</v>
      </c>
      <c r="C23" s="1" t="s">
        <v>0</v>
      </c>
      <c r="D23" s="1">
        <v>13</v>
      </c>
      <c r="E23" s="1" t="s">
        <v>1</v>
      </c>
      <c r="F23" s="1">
        <v>1</v>
      </c>
      <c r="G23" s="1">
        <v>44</v>
      </c>
      <c r="H23" s="1">
        <v>47</v>
      </c>
      <c r="I23" s="3">
        <v>68.64</v>
      </c>
      <c r="J23" s="1">
        <v>10</v>
      </c>
      <c r="K23" s="18" t="s">
        <v>3</v>
      </c>
      <c r="L23" s="25" t="s">
        <v>28</v>
      </c>
      <c r="M23" s="1"/>
      <c r="N23" s="20">
        <v>2</v>
      </c>
      <c r="O23" s="20">
        <v>1</v>
      </c>
      <c r="Q23" t="s">
        <v>39</v>
      </c>
      <c r="R23" s="2">
        <v>8</v>
      </c>
      <c r="S23" s="4">
        <v>339</v>
      </c>
      <c r="T23" s="4">
        <v>61.6</v>
      </c>
      <c r="U23" s="5">
        <v>0.325</v>
      </c>
      <c r="V23" s="30" t="s">
        <v>37</v>
      </c>
      <c r="W23" s="5" t="s">
        <v>40</v>
      </c>
      <c r="Y23" s="8" t="s">
        <v>60</v>
      </c>
      <c r="Z23" s="8">
        <v>5</v>
      </c>
      <c r="AA23" s="8" t="s">
        <v>46</v>
      </c>
      <c r="AB23" s="8">
        <v>3.8</v>
      </c>
      <c r="AC23" s="9">
        <v>336.3</v>
      </c>
      <c r="AD23" s="9">
        <v>35.6</v>
      </c>
      <c r="AE23" s="8">
        <v>10</v>
      </c>
      <c r="AF23" s="8">
        <v>30</v>
      </c>
      <c r="AG23" s="8">
        <v>0.0909</v>
      </c>
      <c r="AH23" s="4">
        <f t="shared" si="0"/>
        <v>27.96923076923077</v>
      </c>
      <c r="AJ23" t="s">
        <v>60</v>
      </c>
      <c r="AK23" s="21">
        <v>3.73</v>
      </c>
      <c r="AL23" s="21">
        <v>2.98</v>
      </c>
      <c r="BF23" s="1"/>
    </row>
    <row r="24" spans="1:62" ht="12">
      <c r="A24" s="1">
        <v>209</v>
      </c>
      <c r="B24" s="1">
        <v>1268</v>
      </c>
      <c r="C24" s="1" t="s">
        <v>0</v>
      </c>
      <c r="D24" s="1">
        <v>13</v>
      </c>
      <c r="E24" s="1" t="s">
        <v>1</v>
      </c>
      <c r="F24" s="1">
        <v>1</v>
      </c>
      <c r="G24" s="1">
        <v>77</v>
      </c>
      <c r="H24" s="1">
        <v>79</v>
      </c>
      <c r="I24" s="3">
        <v>68.97</v>
      </c>
      <c r="J24" s="1">
        <v>10</v>
      </c>
      <c r="K24" s="18" t="s">
        <v>3</v>
      </c>
      <c r="L24" s="25" t="s">
        <v>23</v>
      </c>
      <c r="M24" s="1"/>
      <c r="N24" s="20">
        <v>2</v>
      </c>
      <c r="O24" s="20">
        <v>1</v>
      </c>
      <c r="Q24" t="s">
        <v>39</v>
      </c>
      <c r="R24" s="2">
        <v>10.6</v>
      </c>
      <c r="S24" s="4">
        <v>355.9</v>
      </c>
      <c r="T24" s="4">
        <v>67.3</v>
      </c>
      <c r="U24" s="5">
        <v>1.3</v>
      </c>
      <c r="W24" s="5" t="s">
        <v>40</v>
      </c>
      <c r="Y24" s="8" t="s">
        <v>61</v>
      </c>
      <c r="Z24" s="8">
        <v>6</v>
      </c>
      <c r="AA24" s="8" t="s">
        <v>46</v>
      </c>
      <c r="AB24" s="8">
        <v>2.9</v>
      </c>
      <c r="AC24" s="9">
        <v>341.2</v>
      </c>
      <c r="AD24" s="9">
        <v>36.1</v>
      </c>
      <c r="AE24" s="8">
        <v>10</v>
      </c>
      <c r="AF24" s="8">
        <v>40</v>
      </c>
      <c r="AG24" s="8">
        <v>0.2078</v>
      </c>
      <c r="AH24" s="4">
        <f t="shared" si="0"/>
        <v>15.984615384615386</v>
      </c>
      <c r="AJ24" t="s">
        <v>61</v>
      </c>
      <c r="AK24" s="21">
        <v>2.72</v>
      </c>
      <c r="AL24" s="21">
        <v>2.65</v>
      </c>
      <c r="AN24" t="s">
        <v>107</v>
      </c>
      <c r="AO24">
        <v>4092.7</v>
      </c>
      <c r="AP24">
        <v>0.00043</v>
      </c>
      <c r="AQ24" s="11">
        <v>0.36868</v>
      </c>
      <c r="AR24" s="4">
        <v>89.7</v>
      </c>
      <c r="AS24" s="4">
        <v>62.3</v>
      </c>
      <c r="AT24" s="11">
        <v>0.35097</v>
      </c>
      <c r="AU24" s="4">
        <v>333.3</v>
      </c>
      <c r="AV24" s="4">
        <v>13.1</v>
      </c>
      <c r="AW24" s="11">
        <v>0.28036</v>
      </c>
      <c r="AX24" s="4">
        <v>237.4</v>
      </c>
      <c r="AY24" s="4">
        <v>23.9</v>
      </c>
      <c r="AZ24" s="2">
        <v>9339.35</v>
      </c>
      <c r="BA24" s="2">
        <v>838.54</v>
      </c>
      <c r="BB24" s="2">
        <v>9999.9</v>
      </c>
      <c r="BC24" s="15">
        <f>AQ24/AW24</f>
        <v>1.315023541161364</v>
      </c>
      <c r="BD24" s="15">
        <f>AT24/AW24</f>
        <v>1.2518547581680697</v>
      </c>
      <c r="BE24" s="15">
        <f>AQ24/AT24</f>
        <v>1.0504601532894549</v>
      </c>
      <c r="BF24" s="1"/>
      <c r="BG24" s="4">
        <f>AX24-AC24+360</f>
        <v>256.20000000000005</v>
      </c>
      <c r="BH24" s="4">
        <f>AY24</f>
        <v>23.9</v>
      </c>
      <c r="BI24" s="4">
        <f>AR24-AC24+360</f>
        <v>108.5</v>
      </c>
      <c r="BJ24" s="4">
        <f>AS24</f>
        <v>62.3</v>
      </c>
    </row>
    <row r="25" spans="1:62" ht="12">
      <c r="A25" s="1">
        <v>209</v>
      </c>
      <c r="B25" s="1">
        <v>1268</v>
      </c>
      <c r="C25" s="1" t="s">
        <v>0</v>
      </c>
      <c r="D25" s="1">
        <v>14</v>
      </c>
      <c r="E25" s="1" t="s">
        <v>1</v>
      </c>
      <c r="F25" s="1">
        <v>2</v>
      </c>
      <c r="G25" s="1">
        <v>112</v>
      </c>
      <c r="H25" s="1">
        <v>114</v>
      </c>
      <c r="I25" s="3">
        <v>75.41</v>
      </c>
      <c r="J25" s="1">
        <v>10</v>
      </c>
      <c r="K25" s="18">
        <v>15</v>
      </c>
      <c r="L25" s="25" t="s">
        <v>23</v>
      </c>
      <c r="M25" s="1"/>
      <c r="N25" s="20">
        <v>2</v>
      </c>
      <c r="O25" s="20">
        <v>2</v>
      </c>
      <c r="Q25" t="s">
        <v>39</v>
      </c>
      <c r="R25" s="2">
        <v>11</v>
      </c>
      <c r="S25" s="4">
        <v>327.1</v>
      </c>
      <c r="T25" s="4">
        <v>26.4</v>
      </c>
      <c r="U25" s="5">
        <v>0.582</v>
      </c>
      <c r="W25" s="5" t="s">
        <v>40</v>
      </c>
      <c r="Y25" s="8" t="s">
        <v>62</v>
      </c>
      <c r="Z25" s="8">
        <v>6</v>
      </c>
      <c r="AA25" s="8" t="s">
        <v>46</v>
      </c>
      <c r="AB25" s="8">
        <v>8.5</v>
      </c>
      <c r="AC25" s="9">
        <v>330.5</v>
      </c>
      <c r="AD25" s="9">
        <v>13.2</v>
      </c>
      <c r="AE25" s="8">
        <v>5</v>
      </c>
      <c r="AF25" s="8">
        <v>30</v>
      </c>
      <c r="AG25" s="8">
        <v>0.3979</v>
      </c>
      <c r="AH25" s="4">
        <f t="shared" si="0"/>
        <v>68.36769759450172</v>
      </c>
      <c r="AJ25" t="s">
        <v>62</v>
      </c>
      <c r="AK25" s="21">
        <v>11.7</v>
      </c>
      <c r="AL25" s="21">
        <v>11.94</v>
      </c>
      <c r="AN25" t="s">
        <v>108</v>
      </c>
      <c r="AO25">
        <v>1156.5</v>
      </c>
      <c r="AP25">
        <v>0.00047</v>
      </c>
      <c r="AQ25" s="11">
        <v>0.34476</v>
      </c>
      <c r="AR25" s="4">
        <v>73.9</v>
      </c>
      <c r="AS25" s="4">
        <v>84.3</v>
      </c>
      <c r="AT25" s="11">
        <v>0.33135</v>
      </c>
      <c r="AU25" s="4">
        <v>231.1</v>
      </c>
      <c r="AV25" s="4">
        <v>5.2</v>
      </c>
      <c r="AW25" s="11">
        <v>0.32388</v>
      </c>
      <c r="AX25" s="4">
        <v>321.3</v>
      </c>
      <c r="AY25" s="4">
        <v>2.2</v>
      </c>
      <c r="AZ25" s="2">
        <v>397.57</v>
      </c>
      <c r="BA25" s="2">
        <v>399.25</v>
      </c>
      <c r="BB25" s="2">
        <v>123.84</v>
      </c>
      <c r="BC25" s="15">
        <f>AQ25/AW25</f>
        <v>1.0644683216005928</v>
      </c>
      <c r="BD25" s="15">
        <f>AT25/AW25</f>
        <v>1.023064097814005</v>
      </c>
      <c r="BE25" s="15">
        <f>AQ25/AT25</f>
        <v>1.0404708012675419</v>
      </c>
      <c r="BF25" s="1"/>
      <c r="BG25" s="4">
        <f>AX25-AC25+360</f>
        <v>350.8</v>
      </c>
      <c r="BH25" s="4">
        <f>AY25</f>
        <v>2.2</v>
      </c>
      <c r="BI25" s="4">
        <f>AR25-AC25+360</f>
        <v>103.39999999999998</v>
      </c>
      <c r="BJ25" s="4">
        <f>AS25</f>
        <v>84.3</v>
      </c>
    </row>
    <row r="26" spans="1:58" ht="12">
      <c r="A26" s="1">
        <v>209</v>
      </c>
      <c r="B26" s="1">
        <v>1268</v>
      </c>
      <c r="C26" s="1" t="s">
        <v>0</v>
      </c>
      <c r="D26" s="1">
        <v>15</v>
      </c>
      <c r="E26" s="1" t="s">
        <v>1</v>
      </c>
      <c r="F26" s="1">
        <v>2</v>
      </c>
      <c r="G26" s="1">
        <v>37</v>
      </c>
      <c r="H26" s="1">
        <v>39</v>
      </c>
      <c r="I26" s="3">
        <v>79.59</v>
      </c>
      <c r="J26" s="1">
        <v>10</v>
      </c>
      <c r="K26" s="18" t="s">
        <v>25</v>
      </c>
      <c r="L26" s="25" t="s">
        <v>28</v>
      </c>
      <c r="M26" s="1"/>
      <c r="N26" s="20">
        <v>2</v>
      </c>
      <c r="O26" s="20">
        <v>1</v>
      </c>
      <c r="Q26" t="s">
        <v>39</v>
      </c>
      <c r="R26" s="2">
        <v>8</v>
      </c>
      <c r="S26" s="4">
        <v>108.1</v>
      </c>
      <c r="T26" s="4">
        <v>39.1</v>
      </c>
      <c r="U26" s="5">
        <v>0.272</v>
      </c>
      <c r="W26" s="5" t="s">
        <v>40</v>
      </c>
      <c r="Y26" s="8" t="s">
        <v>63</v>
      </c>
      <c r="Z26" s="8">
        <v>11</v>
      </c>
      <c r="AA26" s="8" t="s">
        <v>46</v>
      </c>
      <c r="AB26" s="8">
        <v>16.4</v>
      </c>
      <c r="AC26" s="9">
        <v>116.1</v>
      </c>
      <c r="AD26" s="9">
        <v>34.6</v>
      </c>
      <c r="AE26" s="8">
        <v>4</v>
      </c>
      <c r="AF26" s="8">
        <v>30</v>
      </c>
      <c r="AG26" s="8">
        <v>0.1946</v>
      </c>
      <c r="AH26" s="4">
        <f t="shared" si="0"/>
        <v>71.54411764705881</v>
      </c>
      <c r="AJ26" t="s">
        <v>63</v>
      </c>
      <c r="AK26" s="21">
        <v>17.04</v>
      </c>
      <c r="AL26" s="21">
        <v>16.4</v>
      </c>
      <c r="BF26" s="1"/>
    </row>
    <row r="27" spans="1:58" ht="12">
      <c r="A27" s="1">
        <v>209</v>
      </c>
      <c r="B27" s="1">
        <v>1268</v>
      </c>
      <c r="C27" s="1" t="s">
        <v>0</v>
      </c>
      <c r="D27" s="1">
        <v>15</v>
      </c>
      <c r="E27" s="1" t="s">
        <v>1</v>
      </c>
      <c r="F27" s="1">
        <v>3</v>
      </c>
      <c r="G27" s="1">
        <v>28</v>
      </c>
      <c r="H27" s="1">
        <v>30</v>
      </c>
      <c r="I27" s="3">
        <v>80.68</v>
      </c>
      <c r="J27" s="1">
        <v>10</v>
      </c>
      <c r="K27" s="18">
        <v>1</v>
      </c>
      <c r="L27" s="25" t="s">
        <v>28</v>
      </c>
      <c r="M27" s="1"/>
      <c r="N27" s="20">
        <v>2</v>
      </c>
      <c r="O27" s="20">
        <v>1</v>
      </c>
      <c r="Q27" t="s">
        <v>39</v>
      </c>
      <c r="R27" s="2">
        <v>8</v>
      </c>
      <c r="S27" s="4">
        <v>86.3</v>
      </c>
      <c r="T27" s="4">
        <v>72.3</v>
      </c>
      <c r="U27" s="5">
        <v>0.154</v>
      </c>
      <c r="W27" s="5" t="s">
        <v>40</v>
      </c>
      <c r="Y27" s="8" t="s">
        <v>64</v>
      </c>
      <c r="Z27" s="8">
        <v>3</v>
      </c>
      <c r="AA27" s="8" t="s">
        <v>0</v>
      </c>
      <c r="AB27" s="8">
        <v>6.8</v>
      </c>
      <c r="AC27" s="9">
        <v>299.1</v>
      </c>
      <c r="AD27" s="9">
        <v>67</v>
      </c>
      <c r="AE27" s="8">
        <v>20</v>
      </c>
      <c r="AF27" s="8">
        <v>30</v>
      </c>
      <c r="AG27" s="8">
        <v>0.0506</v>
      </c>
      <c r="AH27" s="4">
        <f t="shared" si="0"/>
        <v>32.857142857142854</v>
      </c>
      <c r="AJ27" t="s">
        <v>64</v>
      </c>
      <c r="AK27" s="21">
        <v>10.88</v>
      </c>
      <c r="AL27" s="21">
        <v>12.21</v>
      </c>
      <c r="BF27" s="1"/>
    </row>
    <row r="28" spans="1:58" ht="12">
      <c r="A28" s="1">
        <v>209</v>
      </c>
      <c r="B28" s="1">
        <v>1268</v>
      </c>
      <c r="C28" s="1" t="s">
        <v>0</v>
      </c>
      <c r="D28" s="1">
        <v>15</v>
      </c>
      <c r="E28" s="1" t="s">
        <v>1</v>
      </c>
      <c r="F28" s="1">
        <v>4</v>
      </c>
      <c r="G28" s="1">
        <v>70</v>
      </c>
      <c r="H28" s="1">
        <v>72</v>
      </c>
      <c r="I28" s="3">
        <v>82.56</v>
      </c>
      <c r="J28" s="1">
        <v>10</v>
      </c>
      <c r="K28" s="18">
        <v>4</v>
      </c>
      <c r="L28" s="25" t="s">
        <v>28</v>
      </c>
      <c r="M28" s="1"/>
      <c r="N28" s="20">
        <v>2</v>
      </c>
      <c r="O28" s="20">
        <v>1</v>
      </c>
      <c r="Q28" t="s">
        <v>39</v>
      </c>
      <c r="R28" s="2">
        <v>8</v>
      </c>
      <c r="S28" s="4">
        <v>173.7</v>
      </c>
      <c r="T28" s="4">
        <v>83.2</v>
      </c>
      <c r="U28" s="5">
        <v>0.206</v>
      </c>
      <c r="W28" s="5" t="s">
        <v>40</v>
      </c>
      <c r="Y28" s="8" t="s">
        <v>65</v>
      </c>
      <c r="Z28" s="8">
        <v>2</v>
      </c>
      <c r="AA28" s="8" t="s">
        <v>0</v>
      </c>
      <c r="AB28" s="8">
        <v>1.4</v>
      </c>
      <c r="AC28" s="9">
        <v>220</v>
      </c>
      <c r="AD28" s="9">
        <v>12.5</v>
      </c>
      <c r="AE28" s="8">
        <v>25</v>
      </c>
      <c r="AF28" s="8">
        <v>30</v>
      </c>
      <c r="AG28" s="8">
        <v>0.0775</v>
      </c>
      <c r="AH28" s="4">
        <f t="shared" si="0"/>
        <v>37.62135922330097</v>
      </c>
      <c r="AJ28" t="s">
        <v>65</v>
      </c>
      <c r="AK28" s="21">
        <v>8.19</v>
      </c>
      <c r="AL28" s="21">
        <v>12.73</v>
      </c>
      <c r="BF28" s="1"/>
    </row>
    <row r="29" spans="1:62" ht="12">
      <c r="A29" s="1">
        <v>209</v>
      </c>
      <c r="B29" s="1">
        <v>1268</v>
      </c>
      <c r="C29" s="1" t="s">
        <v>0</v>
      </c>
      <c r="D29" s="1">
        <v>15</v>
      </c>
      <c r="E29" s="1" t="s">
        <v>1</v>
      </c>
      <c r="F29" s="1">
        <v>4</v>
      </c>
      <c r="G29" s="1">
        <v>73</v>
      </c>
      <c r="H29" s="1">
        <v>75</v>
      </c>
      <c r="I29" s="3">
        <v>82.59</v>
      </c>
      <c r="J29" s="1">
        <v>10</v>
      </c>
      <c r="K29" s="18">
        <v>4</v>
      </c>
      <c r="L29" s="25" t="s">
        <v>23</v>
      </c>
      <c r="M29" s="1"/>
      <c r="N29" s="20">
        <v>2</v>
      </c>
      <c r="O29" s="20">
        <v>1</v>
      </c>
      <c r="Q29" t="s">
        <v>39</v>
      </c>
      <c r="R29" s="2">
        <v>9.87</v>
      </c>
      <c r="S29" s="4">
        <v>0.5</v>
      </c>
      <c r="T29" s="4">
        <v>77.4</v>
      </c>
      <c r="U29" s="5">
        <v>0.263</v>
      </c>
      <c r="W29" s="5" t="s">
        <v>40</v>
      </c>
      <c r="Y29" s="8" t="s">
        <v>66</v>
      </c>
      <c r="Z29" s="8">
        <v>3</v>
      </c>
      <c r="AA29" s="8" t="s">
        <v>0</v>
      </c>
      <c r="AB29" s="8">
        <v>5</v>
      </c>
      <c r="AC29" s="9">
        <v>243.9</v>
      </c>
      <c r="AD29" s="9">
        <v>-12.4</v>
      </c>
      <c r="AE29" s="8">
        <v>30</v>
      </c>
      <c r="AF29" s="8">
        <v>50</v>
      </c>
      <c r="AG29" s="8">
        <v>0.0736</v>
      </c>
      <c r="AH29" s="4">
        <f t="shared" si="0"/>
        <v>27.984790874524712</v>
      </c>
      <c r="AJ29" t="s">
        <v>66</v>
      </c>
      <c r="AK29" s="21">
        <v>1.41</v>
      </c>
      <c r="AL29" s="21">
        <v>14.68</v>
      </c>
      <c r="AN29" t="s">
        <v>109</v>
      </c>
      <c r="AO29">
        <v>1356.5</v>
      </c>
      <c r="AP29">
        <v>0.00057</v>
      </c>
      <c r="AQ29" s="11">
        <v>0.35885</v>
      </c>
      <c r="AR29" s="4">
        <v>62.2</v>
      </c>
      <c r="AS29" s="4">
        <v>56.7</v>
      </c>
      <c r="AT29" s="11">
        <v>0.35237</v>
      </c>
      <c r="AU29" s="4">
        <v>205.3</v>
      </c>
      <c r="AV29" s="4">
        <v>27.7</v>
      </c>
      <c r="AW29" s="11">
        <v>0.28878</v>
      </c>
      <c r="AX29" s="4">
        <v>304.5</v>
      </c>
      <c r="AY29" s="4">
        <v>17</v>
      </c>
      <c r="AZ29" s="2">
        <v>3674.04</v>
      </c>
      <c r="BA29" s="2">
        <v>64.28</v>
      </c>
      <c r="BB29" s="2">
        <v>6193.55</v>
      </c>
      <c r="BC29" s="15">
        <f>AQ29/AW29</f>
        <v>1.2426414571646236</v>
      </c>
      <c r="BD29" s="15">
        <f>AT29/AW29</f>
        <v>1.2202022300713347</v>
      </c>
      <c r="BE29" s="15">
        <f>AQ29/AT29</f>
        <v>1.0183897607628345</v>
      </c>
      <c r="BF29" s="1"/>
      <c r="BG29" s="4">
        <f>AX29-AC29</f>
        <v>60.599999999999994</v>
      </c>
      <c r="BH29" s="4">
        <f>AY29</f>
        <v>17</v>
      </c>
      <c r="BI29" s="4">
        <f>AR29-AC29+360</f>
        <v>178.3</v>
      </c>
      <c r="BJ29" s="4">
        <f>AS29</f>
        <v>56.7</v>
      </c>
    </row>
    <row r="30" spans="1:58" ht="12">
      <c r="A30" s="1">
        <v>209</v>
      </c>
      <c r="B30" s="1">
        <v>1268</v>
      </c>
      <c r="C30" s="1" t="s">
        <v>0</v>
      </c>
      <c r="D30" s="1">
        <v>16</v>
      </c>
      <c r="E30" s="1" t="s">
        <v>1</v>
      </c>
      <c r="F30" s="1">
        <v>1</v>
      </c>
      <c r="G30" s="1">
        <v>62</v>
      </c>
      <c r="H30" s="1">
        <v>64</v>
      </c>
      <c r="I30" s="3">
        <v>83.02</v>
      </c>
      <c r="J30" s="1">
        <v>10</v>
      </c>
      <c r="K30" s="18">
        <v>5</v>
      </c>
      <c r="L30" s="25" t="s">
        <v>28</v>
      </c>
      <c r="M30" s="1"/>
      <c r="N30" s="20">
        <v>2</v>
      </c>
      <c r="O30" s="20">
        <v>1</v>
      </c>
      <c r="Q30" t="s">
        <v>39</v>
      </c>
      <c r="R30" s="2">
        <v>8</v>
      </c>
      <c r="S30" s="4">
        <v>76.8</v>
      </c>
      <c r="T30" s="4">
        <v>68.1</v>
      </c>
      <c r="U30" s="5">
        <v>0.0323</v>
      </c>
      <c r="W30" s="5" t="s">
        <v>40</v>
      </c>
      <c r="X30" s="27" t="s">
        <v>34</v>
      </c>
      <c r="Y30" s="8" t="s">
        <v>86</v>
      </c>
      <c r="AJ30" t="s">
        <v>86</v>
      </c>
      <c r="AK30" s="21">
        <v>3.63</v>
      </c>
      <c r="AL30" s="21">
        <v>9.59</v>
      </c>
      <c r="BF30" s="1"/>
    </row>
    <row r="31" spans="1:58" ht="12">
      <c r="A31" s="1">
        <v>209</v>
      </c>
      <c r="B31" s="1">
        <v>1268</v>
      </c>
      <c r="C31" s="1" t="s">
        <v>0</v>
      </c>
      <c r="D31" s="1">
        <v>16</v>
      </c>
      <c r="E31" s="1" t="s">
        <v>1</v>
      </c>
      <c r="F31" s="1">
        <v>3</v>
      </c>
      <c r="G31" s="1">
        <v>120</v>
      </c>
      <c r="H31" s="1">
        <v>122</v>
      </c>
      <c r="I31" s="3">
        <v>86.31</v>
      </c>
      <c r="J31" s="1">
        <v>10</v>
      </c>
      <c r="K31" s="18">
        <v>11</v>
      </c>
      <c r="L31" s="25" t="s">
        <v>28</v>
      </c>
      <c r="M31" s="1"/>
      <c r="N31" s="20">
        <v>2</v>
      </c>
      <c r="O31" s="20">
        <v>1.5</v>
      </c>
      <c r="Q31" t="s">
        <v>39</v>
      </c>
      <c r="R31" s="2">
        <v>8</v>
      </c>
      <c r="S31" s="4">
        <v>253.7</v>
      </c>
      <c r="T31" s="4">
        <v>74.8</v>
      </c>
      <c r="U31" s="5">
        <v>0.0108</v>
      </c>
      <c r="W31" s="5" t="s">
        <v>40</v>
      </c>
      <c r="Y31" s="8" t="s">
        <v>67</v>
      </c>
      <c r="Z31" s="8">
        <v>6</v>
      </c>
      <c r="AA31" s="8" t="s">
        <v>0</v>
      </c>
      <c r="AB31" s="8">
        <v>2</v>
      </c>
      <c r="AC31" s="9">
        <v>296.2</v>
      </c>
      <c r="AD31" s="9">
        <v>61.3</v>
      </c>
      <c r="AE31" s="8">
        <v>14</v>
      </c>
      <c r="AF31" s="8">
        <v>30</v>
      </c>
      <c r="AG31" s="8">
        <v>0.0048</v>
      </c>
      <c r="AH31" s="4">
        <f aca="true" t="shared" si="1" ref="AH31:AH36">(AG31/U31)*100</f>
        <v>44.444444444444436</v>
      </c>
      <c r="AJ31" t="s">
        <v>67</v>
      </c>
      <c r="AK31" s="21">
        <v>11.06</v>
      </c>
      <c r="AL31" s="21">
        <v>10.46</v>
      </c>
      <c r="BF31" s="1"/>
    </row>
    <row r="32" spans="1:62" ht="12">
      <c r="A32" s="1">
        <v>209</v>
      </c>
      <c r="B32" s="1">
        <v>1268</v>
      </c>
      <c r="C32" s="1" t="s">
        <v>0</v>
      </c>
      <c r="D32" s="1">
        <v>16</v>
      </c>
      <c r="E32" s="1" t="s">
        <v>1</v>
      </c>
      <c r="F32" s="1">
        <v>3</v>
      </c>
      <c r="G32" s="1">
        <v>133</v>
      </c>
      <c r="H32" s="1">
        <v>135</v>
      </c>
      <c r="I32" s="3">
        <v>86.44</v>
      </c>
      <c r="J32" s="1">
        <v>10</v>
      </c>
      <c r="K32" s="18">
        <v>11</v>
      </c>
      <c r="L32" s="25" t="s">
        <v>23</v>
      </c>
      <c r="M32" s="1"/>
      <c r="N32" s="20">
        <v>2</v>
      </c>
      <c r="O32" s="20">
        <v>1.5</v>
      </c>
      <c r="Q32" t="s">
        <v>39</v>
      </c>
      <c r="R32" s="2">
        <v>10.7</v>
      </c>
      <c r="S32" s="4">
        <v>230.2</v>
      </c>
      <c r="T32" s="4">
        <v>39.4</v>
      </c>
      <c r="U32" s="5">
        <v>0.00266</v>
      </c>
      <c r="W32" s="5" t="s">
        <v>40</v>
      </c>
      <c r="Y32" s="8" t="s">
        <v>68</v>
      </c>
      <c r="Z32" s="8">
        <v>14</v>
      </c>
      <c r="AA32" s="8" t="s">
        <v>46</v>
      </c>
      <c r="AB32" s="8">
        <v>2.7</v>
      </c>
      <c r="AC32" s="9">
        <v>234.1</v>
      </c>
      <c r="AD32" s="9">
        <v>41</v>
      </c>
      <c r="AE32" s="8">
        <v>10</v>
      </c>
      <c r="AF32" s="8">
        <v>180</v>
      </c>
      <c r="AG32" s="8">
        <v>0.0023</v>
      </c>
      <c r="AH32" s="4">
        <f t="shared" si="1"/>
        <v>86.46616541353383</v>
      </c>
      <c r="AJ32" t="s">
        <v>68</v>
      </c>
      <c r="AK32" s="21">
        <v>72.68</v>
      </c>
      <c r="AL32" s="21">
        <v>72.16</v>
      </c>
      <c r="AN32" t="s">
        <v>110</v>
      </c>
      <c r="AO32">
        <v>289.6</v>
      </c>
      <c r="AP32">
        <v>0.00187</v>
      </c>
      <c r="AQ32" s="11">
        <v>0.33665</v>
      </c>
      <c r="AR32" s="4">
        <v>345.6</v>
      </c>
      <c r="AS32" s="4">
        <v>43.3</v>
      </c>
      <c r="AT32" s="11">
        <v>0.33221</v>
      </c>
      <c r="AU32" s="4">
        <v>100.6</v>
      </c>
      <c r="AV32" s="4">
        <v>24.1</v>
      </c>
      <c r="AW32" s="11">
        <v>0.33114</v>
      </c>
      <c r="AX32" s="4">
        <v>210.4</v>
      </c>
      <c r="AY32" s="4">
        <v>37</v>
      </c>
      <c r="AZ32" s="2">
        <v>1.94</v>
      </c>
      <c r="BA32" s="2">
        <v>2.8</v>
      </c>
      <c r="BB32" s="2">
        <v>0.16</v>
      </c>
      <c r="BC32" s="15">
        <f>AQ32/AW32</f>
        <v>1.016639487829921</v>
      </c>
      <c r="BD32" s="15">
        <f>AT32/AW32</f>
        <v>1.0032312617019992</v>
      </c>
      <c r="BE32" s="15">
        <f>AQ32/AT32</f>
        <v>1.0133650401854248</v>
      </c>
      <c r="BF32" s="1"/>
      <c r="BG32" s="4">
        <f>AX32-AC32+360</f>
        <v>336.3</v>
      </c>
      <c r="BH32" s="4">
        <f>AY32</f>
        <v>37</v>
      </c>
      <c r="BI32" s="4">
        <f>AR32-AC32</f>
        <v>111.50000000000003</v>
      </c>
      <c r="BJ32" s="4">
        <f>AS32</f>
        <v>43.3</v>
      </c>
    </row>
    <row r="33" spans="1:62" ht="12">
      <c r="A33" s="1">
        <v>209</v>
      </c>
      <c r="B33" s="1">
        <v>1268</v>
      </c>
      <c r="C33" s="1" t="s">
        <v>0</v>
      </c>
      <c r="D33" s="1">
        <v>17</v>
      </c>
      <c r="E33" s="1" t="s">
        <v>1</v>
      </c>
      <c r="F33" s="1">
        <v>1</v>
      </c>
      <c r="G33" s="1">
        <v>18</v>
      </c>
      <c r="H33" s="1">
        <v>20</v>
      </c>
      <c r="I33" s="3">
        <v>87.58</v>
      </c>
      <c r="J33" s="1">
        <v>10</v>
      </c>
      <c r="K33" s="18">
        <v>2</v>
      </c>
      <c r="L33" s="25" t="s">
        <v>23</v>
      </c>
      <c r="M33" s="1"/>
      <c r="N33" s="20">
        <v>10</v>
      </c>
      <c r="O33" s="20">
        <v>1</v>
      </c>
      <c r="Q33" t="s">
        <v>39</v>
      </c>
      <c r="R33" s="2">
        <v>10.21</v>
      </c>
      <c r="S33" s="4">
        <v>354.9</v>
      </c>
      <c r="T33" s="4">
        <v>12</v>
      </c>
      <c r="U33" s="5">
        <v>0.27</v>
      </c>
      <c r="W33" s="5" t="s">
        <v>40</v>
      </c>
      <c r="Y33" s="8" t="s">
        <v>69</v>
      </c>
      <c r="Z33" s="8">
        <v>7</v>
      </c>
      <c r="AA33" s="8" t="s">
        <v>46</v>
      </c>
      <c r="AB33" s="8">
        <v>2.5</v>
      </c>
      <c r="AC33" s="9">
        <v>0.8</v>
      </c>
      <c r="AD33" s="9">
        <v>13</v>
      </c>
      <c r="AE33" s="8">
        <v>80</v>
      </c>
      <c r="AF33" s="8">
        <v>200</v>
      </c>
      <c r="AG33" s="8">
        <v>0.1155</v>
      </c>
      <c r="AH33" s="4">
        <f t="shared" si="1"/>
        <v>42.77777777777778</v>
      </c>
      <c r="AJ33" t="s">
        <v>69</v>
      </c>
      <c r="AK33" s="21">
        <v>81.18</v>
      </c>
      <c r="AL33" s="21">
        <v>78.4</v>
      </c>
      <c r="AN33" t="s">
        <v>111</v>
      </c>
      <c r="AO33">
        <v>480.3</v>
      </c>
      <c r="AP33">
        <v>0.00122</v>
      </c>
      <c r="AQ33" s="11">
        <v>0.34481</v>
      </c>
      <c r="AR33" s="4">
        <v>310.4</v>
      </c>
      <c r="AS33" s="4">
        <v>18</v>
      </c>
      <c r="AT33" s="11">
        <v>0.33764</v>
      </c>
      <c r="AU33" s="4">
        <v>184.4</v>
      </c>
      <c r="AV33" s="4">
        <v>61</v>
      </c>
      <c r="AW33" s="11">
        <v>0.31755</v>
      </c>
      <c r="AX33" s="4">
        <v>47.9</v>
      </c>
      <c r="AY33" s="4">
        <v>21.9</v>
      </c>
      <c r="AZ33" s="2">
        <v>107.52</v>
      </c>
      <c r="BA33" s="2">
        <v>17.29</v>
      </c>
      <c r="BB33" s="2">
        <v>135.84</v>
      </c>
      <c r="BC33" s="15">
        <f>AQ33/AW33</f>
        <v>1.0858447488584475</v>
      </c>
      <c r="BD33" s="15">
        <f>AT33/AW33</f>
        <v>1.0632656274602426</v>
      </c>
      <c r="BE33" s="15">
        <f>AQ33/AT33</f>
        <v>1.0212356355882004</v>
      </c>
      <c r="BF33" s="1"/>
      <c r="BG33" s="4">
        <f>AX33-AC33</f>
        <v>47.1</v>
      </c>
      <c r="BH33" s="4">
        <f>AY33</f>
        <v>21.9</v>
      </c>
      <c r="BI33" s="4">
        <f>AR33-AC33</f>
        <v>309.59999999999997</v>
      </c>
      <c r="BJ33" s="4">
        <f>AS33</f>
        <v>18</v>
      </c>
    </row>
    <row r="34" spans="1:62" ht="12">
      <c r="A34" s="1">
        <v>209</v>
      </c>
      <c r="B34" s="1">
        <v>1268</v>
      </c>
      <c r="C34" s="1" t="s">
        <v>0</v>
      </c>
      <c r="D34" s="1">
        <v>17</v>
      </c>
      <c r="E34" s="1" t="s">
        <v>1</v>
      </c>
      <c r="F34" s="1">
        <v>1</v>
      </c>
      <c r="G34" s="1">
        <v>69</v>
      </c>
      <c r="H34" s="1">
        <v>71</v>
      </c>
      <c r="I34" s="3">
        <v>88.09</v>
      </c>
      <c r="J34" s="1">
        <v>10</v>
      </c>
      <c r="K34" s="18" t="s">
        <v>4</v>
      </c>
      <c r="L34" s="25" t="s">
        <v>23</v>
      </c>
      <c r="M34" s="1"/>
      <c r="N34" s="20">
        <v>2</v>
      </c>
      <c r="O34" s="20">
        <v>2</v>
      </c>
      <c r="Q34" t="s">
        <v>39</v>
      </c>
      <c r="R34" s="2">
        <v>11.14</v>
      </c>
      <c r="S34" s="6">
        <v>157</v>
      </c>
      <c r="T34" s="6">
        <v>-23.9</v>
      </c>
      <c r="U34" s="7">
        <v>0.000437</v>
      </c>
      <c r="W34" s="5" t="s">
        <v>40</v>
      </c>
      <c r="Y34" s="8" t="s">
        <v>70</v>
      </c>
      <c r="Z34" s="8">
        <v>10</v>
      </c>
      <c r="AA34" s="8" t="s">
        <v>46</v>
      </c>
      <c r="AB34" s="8">
        <v>7.4</v>
      </c>
      <c r="AC34" s="9">
        <v>147.6</v>
      </c>
      <c r="AD34" s="9">
        <v>36.2</v>
      </c>
      <c r="AE34" s="8">
        <v>15</v>
      </c>
      <c r="AF34" s="8">
        <v>120</v>
      </c>
      <c r="AG34" s="8">
        <v>0.0003</v>
      </c>
      <c r="AH34" s="4">
        <f t="shared" si="1"/>
        <v>68.64988558352401</v>
      </c>
      <c r="AJ34" t="s">
        <v>70</v>
      </c>
      <c r="AK34" s="21">
        <v>56.41</v>
      </c>
      <c r="AL34" s="21">
        <v>15.75</v>
      </c>
      <c r="AN34" t="s">
        <v>112</v>
      </c>
      <c r="AO34">
        <v>299.9</v>
      </c>
      <c r="AP34">
        <v>0.00161</v>
      </c>
      <c r="AQ34" s="11">
        <v>0.33631</v>
      </c>
      <c r="AR34" s="4">
        <v>289.8</v>
      </c>
      <c r="AS34" s="4">
        <v>3.2</v>
      </c>
      <c r="AT34" s="11">
        <v>0.33491</v>
      </c>
      <c r="AU34" s="4">
        <v>191.8</v>
      </c>
      <c r="AV34" s="4">
        <v>68</v>
      </c>
      <c r="AW34" s="11">
        <v>0.32877</v>
      </c>
      <c r="AX34" s="4">
        <v>21.1</v>
      </c>
      <c r="AY34" s="4">
        <v>21.7</v>
      </c>
      <c r="AZ34" s="2">
        <v>4.97</v>
      </c>
      <c r="BA34" s="2">
        <v>0.38</v>
      </c>
      <c r="BB34" s="2">
        <v>7.28</v>
      </c>
      <c r="BC34" s="15">
        <f>AQ34/AW34</f>
        <v>1.0229339659944643</v>
      </c>
      <c r="BD34" s="15">
        <f>AT34/AW34</f>
        <v>1.0186756699212214</v>
      </c>
      <c r="BE34" s="15">
        <f>AQ34/AT34</f>
        <v>1.0041802275238123</v>
      </c>
      <c r="BF34" s="1"/>
      <c r="BG34" s="4">
        <f>AX34-AC34+360</f>
        <v>233.5</v>
      </c>
      <c r="BH34" s="4">
        <f>AY34</f>
        <v>21.7</v>
      </c>
      <c r="BI34" s="4">
        <f>AR34-AC34</f>
        <v>142.20000000000002</v>
      </c>
      <c r="BJ34" s="4">
        <f>AS34</f>
        <v>3.2</v>
      </c>
    </row>
    <row r="35" spans="1:58" ht="12">
      <c r="A35" s="1">
        <v>209</v>
      </c>
      <c r="B35" s="1">
        <v>1268</v>
      </c>
      <c r="C35" s="1" t="s">
        <v>0</v>
      </c>
      <c r="D35" s="1">
        <v>17</v>
      </c>
      <c r="E35" s="1" t="s">
        <v>1</v>
      </c>
      <c r="F35" s="1">
        <v>1</v>
      </c>
      <c r="G35" s="1">
        <v>78</v>
      </c>
      <c r="H35" s="1">
        <v>80</v>
      </c>
      <c r="I35" s="3">
        <v>88.18</v>
      </c>
      <c r="J35" s="1">
        <v>10</v>
      </c>
      <c r="K35" s="18" t="s">
        <v>26</v>
      </c>
      <c r="L35" s="25" t="s">
        <v>28</v>
      </c>
      <c r="M35" s="1"/>
      <c r="N35" s="20">
        <v>2</v>
      </c>
      <c r="O35" s="20">
        <v>2</v>
      </c>
      <c r="Q35" t="s">
        <v>39</v>
      </c>
      <c r="R35" s="2">
        <v>8</v>
      </c>
      <c r="S35" s="4">
        <v>149.7</v>
      </c>
      <c r="T35" s="4">
        <v>53.9</v>
      </c>
      <c r="U35" s="5">
        <v>0.000652</v>
      </c>
      <c r="W35" s="5" t="s">
        <v>40</v>
      </c>
      <c r="Y35" s="8" t="s">
        <v>71</v>
      </c>
      <c r="Z35" s="8">
        <v>8</v>
      </c>
      <c r="AA35" s="8" t="s">
        <v>0</v>
      </c>
      <c r="AB35" s="8">
        <v>2</v>
      </c>
      <c r="AC35" s="9">
        <v>147.4</v>
      </c>
      <c r="AD35" s="9">
        <v>47.2</v>
      </c>
      <c r="AE35" s="8">
        <v>10</v>
      </c>
      <c r="AF35" s="8">
        <v>30</v>
      </c>
      <c r="AG35" s="8">
        <v>0.0006</v>
      </c>
      <c r="AH35" s="4">
        <f t="shared" si="1"/>
        <v>92.0245398773006</v>
      </c>
      <c r="AJ35" t="s">
        <v>71</v>
      </c>
      <c r="AK35" s="21">
        <v>-30</v>
      </c>
      <c r="AL35" s="21">
        <v>-30</v>
      </c>
      <c r="BF35" s="1"/>
    </row>
    <row r="36" spans="1:58" ht="12">
      <c r="A36" s="1">
        <v>209</v>
      </c>
      <c r="B36" s="1">
        <v>1268</v>
      </c>
      <c r="C36" s="1" t="s">
        <v>0</v>
      </c>
      <c r="D36" s="1">
        <v>18</v>
      </c>
      <c r="E36" s="1" t="s">
        <v>1</v>
      </c>
      <c r="F36" s="1">
        <v>1</v>
      </c>
      <c r="G36" s="1">
        <v>120</v>
      </c>
      <c r="H36" s="1">
        <v>122</v>
      </c>
      <c r="I36" s="3">
        <v>93.2</v>
      </c>
      <c r="J36" s="1">
        <v>10</v>
      </c>
      <c r="K36" s="18" t="s">
        <v>5</v>
      </c>
      <c r="L36" s="25" t="s">
        <v>28</v>
      </c>
      <c r="M36" s="1"/>
      <c r="N36" s="20">
        <v>1</v>
      </c>
      <c r="O36" s="20">
        <v>1</v>
      </c>
      <c r="Q36" t="s">
        <v>39</v>
      </c>
      <c r="R36" s="2">
        <v>8</v>
      </c>
      <c r="S36" s="4">
        <v>356.3</v>
      </c>
      <c r="T36" s="4">
        <v>73</v>
      </c>
      <c r="U36" s="5">
        <v>8.33</v>
      </c>
      <c r="W36" s="5" t="s">
        <v>40</v>
      </c>
      <c r="Y36" s="8" t="s">
        <v>87</v>
      </c>
      <c r="Z36" s="8">
        <v>7</v>
      </c>
      <c r="AA36" s="8" t="s">
        <v>46</v>
      </c>
      <c r="AB36" s="8">
        <v>3.4</v>
      </c>
      <c r="AC36" s="8">
        <v>89.4</v>
      </c>
      <c r="AD36" s="8">
        <v>55</v>
      </c>
      <c r="AE36" s="8">
        <v>8</v>
      </c>
      <c r="AF36" s="8">
        <v>20</v>
      </c>
      <c r="AG36" s="8">
        <v>0.3339</v>
      </c>
      <c r="AH36" s="4">
        <f t="shared" si="1"/>
        <v>4.008403361344538</v>
      </c>
      <c r="AJ36" t="s">
        <v>87</v>
      </c>
      <c r="AK36" s="21">
        <v>1.39</v>
      </c>
      <c r="AL36" s="21">
        <v>1.41</v>
      </c>
      <c r="BF36" s="1"/>
    </row>
    <row r="37" spans="1:60" ht="12">
      <c r="A37" s="1">
        <v>209</v>
      </c>
      <c r="B37" s="1">
        <v>1268</v>
      </c>
      <c r="C37" s="1" t="s">
        <v>0</v>
      </c>
      <c r="D37" s="1">
        <v>18</v>
      </c>
      <c r="E37" s="1" t="s">
        <v>1</v>
      </c>
      <c r="F37" s="1">
        <v>1</v>
      </c>
      <c r="G37" s="1">
        <v>123</v>
      </c>
      <c r="H37" s="1">
        <v>125</v>
      </c>
      <c r="I37" s="3">
        <v>93.23</v>
      </c>
      <c r="J37" s="1">
        <v>10</v>
      </c>
      <c r="K37" s="18" t="s">
        <v>5</v>
      </c>
      <c r="L37" s="25" t="s">
        <v>23</v>
      </c>
      <c r="M37" s="1"/>
      <c r="N37" s="20">
        <v>1</v>
      </c>
      <c r="O37" s="20">
        <v>1</v>
      </c>
      <c r="Q37" t="s">
        <v>39</v>
      </c>
      <c r="R37" s="2">
        <v>11.29</v>
      </c>
      <c r="S37" s="4">
        <v>1.8</v>
      </c>
      <c r="T37" s="4">
        <v>73.8</v>
      </c>
      <c r="U37" s="5">
        <v>9.02</v>
      </c>
      <c r="W37" s="5" t="s">
        <v>40</v>
      </c>
      <c r="X37" s="27" t="s">
        <v>34</v>
      </c>
      <c r="Y37" s="8" t="s">
        <v>88</v>
      </c>
      <c r="AJ37" t="s">
        <v>88</v>
      </c>
      <c r="AK37" s="21">
        <v>1.41</v>
      </c>
      <c r="AL37" s="21">
        <v>1.44</v>
      </c>
      <c r="AN37" t="s">
        <v>113</v>
      </c>
      <c r="AO37">
        <v>138286.7</v>
      </c>
      <c r="AP37">
        <v>0.00029</v>
      </c>
      <c r="AQ37" s="11">
        <v>0.35912</v>
      </c>
      <c r="AR37" s="4">
        <v>347.8</v>
      </c>
      <c r="AS37" s="4">
        <v>4.5</v>
      </c>
      <c r="AT37" s="11">
        <v>0.33792</v>
      </c>
      <c r="AU37" s="4">
        <v>81.8</v>
      </c>
      <c r="AV37" s="4">
        <v>41.2</v>
      </c>
      <c r="AW37" s="11">
        <v>0.30296</v>
      </c>
      <c r="AX37" s="4">
        <v>252.6</v>
      </c>
      <c r="AY37" s="4">
        <v>48.5</v>
      </c>
      <c r="AZ37" s="2">
        <v>7878.89</v>
      </c>
      <c r="BA37" s="2">
        <v>2751.34</v>
      </c>
      <c r="BB37" s="2">
        <v>7483.88</v>
      </c>
      <c r="BC37" s="15">
        <f>AQ37/AW37</f>
        <v>1.185371006073409</v>
      </c>
      <c r="BD37" s="15">
        <f>AT37/AW37</f>
        <v>1.115394771587008</v>
      </c>
      <c r="BE37" s="15">
        <f>AQ37/AT37</f>
        <v>1.0627367424242424</v>
      </c>
      <c r="BF37" s="1"/>
      <c r="BG37" s="4"/>
      <c r="BH37" s="4"/>
    </row>
    <row r="38" spans="1:58" ht="12">
      <c r="A38" s="1">
        <v>209</v>
      </c>
      <c r="B38" s="1">
        <v>1268</v>
      </c>
      <c r="C38" s="1" t="s">
        <v>0</v>
      </c>
      <c r="D38" s="1">
        <v>18</v>
      </c>
      <c r="E38" s="1" t="s">
        <v>1</v>
      </c>
      <c r="F38" s="1">
        <v>2</v>
      </c>
      <c r="G38" s="1">
        <v>57</v>
      </c>
      <c r="H38" s="1">
        <v>59</v>
      </c>
      <c r="I38" s="3">
        <v>93.85</v>
      </c>
      <c r="J38" s="1">
        <v>10</v>
      </c>
      <c r="K38" s="18">
        <v>3</v>
      </c>
      <c r="L38" s="25" t="s">
        <v>28</v>
      </c>
      <c r="M38" s="1"/>
      <c r="N38" s="20">
        <v>1</v>
      </c>
      <c r="O38" s="20">
        <v>1</v>
      </c>
      <c r="Q38" t="s">
        <v>39</v>
      </c>
      <c r="R38" s="2">
        <v>8</v>
      </c>
      <c r="S38" s="4">
        <v>292</v>
      </c>
      <c r="T38" s="4">
        <v>86.8</v>
      </c>
      <c r="U38" s="5">
        <v>7.36</v>
      </c>
      <c r="W38" s="5" t="s">
        <v>40</v>
      </c>
      <c r="Y38" s="8" t="s">
        <v>89</v>
      </c>
      <c r="Z38" s="8">
        <v>4</v>
      </c>
      <c r="AA38" s="8" t="s">
        <v>139</v>
      </c>
      <c r="AB38" s="8">
        <v>9.1</v>
      </c>
      <c r="AC38" s="8">
        <v>281.6</v>
      </c>
      <c r="AD38" s="8">
        <v>37.9</v>
      </c>
      <c r="AE38" s="8">
        <v>20</v>
      </c>
      <c r="AF38" s="8">
        <v>30</v>
      </c>
      <c r="AG38" s="8">
        <v>0.0558</v>
      </c>
      <c r="AH38" s="4">
        <f aca="true" t="shared" si="2" ref="AH38:AH57">(AG38/U38)*100</f>
        <v>0.7581521739130435</v>
      </c>
      <c r="AJ38" t="s">
        <v>89</v>
      </c>
      <c r="AK38" s="21">
        <v>1.61</v>
      </c>
      <c r="AL38" s="21">
        <v>1.61</v>
      </c>
      <c r="BF38" s="1"/>
    </row>
    <row r="39" spans="1:58" ht="12">
      <c r="A39" s="1">
        <v>209</v>
      </c>
      <c r="B39" s="1">
        <v>1268</v>
      </c>
      <c r="C39" s="1" t="s">
        <v>0</v>
      </c>
      <c r="D39" s="1">
        <v>18</v>
      </c>
      <c r="E39" s="1" t="s">
        <v>1</v>
      </c>
      <c r="F39" s="1">
        <v>3</v>
      </c>
      <c r="G39" s="1">
        <v>29</v>
      </c>
      <c r="H39" s="1">
        <v>31</v>
      </c>
      <c r="I39" s="3">
        <v>94.88</v>
      </c>
      <c r="J39" s="1">
        <v>10</v>
      </c>
      <c r="K39" s="18" t="s">
        <v>27</v>
      </c>
      <c r="L39" s="25" t="s">
        <v>28</v>
      </c>
      <c r="M39" s="1"/>
      <c r="N39" s="20">
        <v>1</v>
      </c>
      <c r="O39" s="20">
        <v>1</v>
      </c>
      <c r="Q39" t="s">
        <v>39</v>
      </c>
      <c r="R39" s="2">
        <v>8</v>
      </c>
      <c r="S39" s="4">
        <v>252.9</v>
      </c>
      <c r="T39" s="4">
        <v>82.4</v>
      </c>
      <c r="U39" s="5">
        <v>4.5</v>
      </c>
      <c r="W39" s="5" t="s">
        <v>40</v>
      </c>
      <c r="Y39" s="8" t="s">
        <v>72</v>
      </c>
      <c r="Z39" s="8">
        <v>7</v>
      </c>
      <c r="AA39" s="8" t="s">
        <v>46</v>
      </c>
      <c r="AB39" s="8">
        <v>4.9</v>
      </c>
      <c r="AC39" s="9">
        <v>312.8</v>
      </c>
      <c r="AD39" s="9">
        <v>57.9</v>
      </c>
      <c r="AE39" s="8">
        <v>8</v>
      </c>
      <c r="AF39" s="8">
        <v>20</v>
      </c>
      <c r="AG39" s="8">
        <v>0.3751</v>
      </c>
      <c r="AH39" s="4">
        <f t="shared" si="2"/>
        <v>8.335555555555556</v>
      </c>
      <c r="AJ39" t="s">
        <v>72</v>
      </c>
      <c r="AK39" s="21">
        <v>1.78</v>
      </c>
      <c r="AL39" s="21">
        <v>1.82</v>
      </c>
      <c r="BF39" s="1"/>
    </row>
    <row r="40" spans="1:62" ht="12">
      <c r="A40" s="1">
        <v>209</v>
      </c>
      <c r="B40" s="1">
        <v>1268</v>
      </c>
      <c r="C40" s="1" t="s">
        <v>0</v>
      </c>
      <c r="D40" s="1">
        <v>19</v>
      </c>
      <c r="E40" s="1" t="s">
        <v>1</v>
      </c>
      <c r="F40" s="1">
        <v>1</v>
      </c>
      <c r="G40" s="1">
        <v>86</v>
      </c>
      <c r="H40" s="1">
        <v>88</v>
      </c>
      <c r="I40" s="3">
        <v>97.86</v>
      </c>
      <c r="J40" s="1">
        <v>10</v>
      </c>
      <c r="K40" s="18" t="s">
        <v>6</v>
      </c>
      <c r="L40" s="25" t="s">
        <v>23</v>
      </c>
      <c r="M40" s="1"/>
      <c r="N40" s="20">
        <v>2</v>
      </c>
      <c r="O40" s="20">
        <v>1</v>
      </c>
      <c r="Q40" t="s">
        <v>39</v>
      </c>
      <c r="R40" s="2">
        <v>10.8</v>
      </c>
      <c r="S40" s="4">
        <v>77.3</v>
      </c>
      <c r="T40" s="4">
        <v>74.1</v>
      </c>
      <c r="U40" s="5">
        <v>0.586</v>
      </c>
      <c r="W40" s="7" t="s">
        <v>38</v>
      </c>
      <c r="Y40" s="8" t="s">
        <v>73</v>
      </c>
      <c r="Z40" s="8">
        <v>11</v>
      </c>
      <c r="AA40" s="8" t="s">
        <v>46</v>
      </c>
      <c r="AB40" s="8">
        <v>3.7</v>
      </c>
      <c r="AC40" s="9">
        <v>72.5</v>
      </c>
      <c r="AD40" s="9">
        <v>58.9</v>
      </c>
      <c r="AE40" s="8">
        <v>400</v>
      </c>
      <c r="AF40" s="8">
        <v>600</v>
      </c>
      <c r="AG40" s="8">
        <v>0.2269</v>
      </c>
      <c r="AH40" s="4">
        <f t="shared" si="2"/>
        <v>38.720136518771334</v>
      </c>
      <c r="AJ40" t="s">
        <v>73</v>
      </c>
      <c r="AK40" s="21">
        <v>292.55</v>
      </c>
      <c r="AL40" s="21">
        <v>317.59</v>
      </c>
      <c r="AN40" t="s">
        <v>114</v>
      </c>
      <c r="AO40">
        <v>3074.4</v>
      </c>
      <c r="AP40">
        <v>0.00026</v>
      </c>
      <c r="AQ40" s="11">
        <v>0.34272</v>
      </c>
      <c r="AR40" s="4">
        <v>38.9</v>
      </c>
      <c r="AS40" s="4">
        <v>16</v>
      </c>
      <c r="AT40" s="11">
        <v>0.33871</v>
      </c>
      <c r="AU40" s="4">
        <v>299.7</v>
      </c>
      <c r="AV40" s="4">
        <v>29.1</v>
      </c>
      <c r="AW40" s="11">
        <v>0.31857</v>
      </c>
      <c r="AX40" s="4">
        <v>154.1</v>
      </c>
      <c r="AY40" s="4">
        <v>56.1</v>
      </c>
      <c r="AZ40" s="2">
        <v>2028.49</v>
      </c>
      <c r="BA40" s="2">
        <v>121.87</v>
      </c>
      <c r="BB40" s="2">
        <v>3069.88</v>
      </c>
      <c r="BC40" s="15">
        <f>AQ40/AW40</f>
        <v>1.075807514831905</v>
      </c>
      <c r="BD40" s="15">
        <f>AT40/AW40</f>
        <v>1.0632200144395265</v>
      </c>
      <c r="BE40" s="15">
        <f>AQ40/AT40</f>
        <v>1.011839036343775</v>
      </c>
      <c r="BF40" s="1"/>
      <c r="BG40" s="4">
        <f>AX40-AC40</f>
        <v>81.6</v>
      </c>
      <c r="BH40" s="4">
        <f>AY40</f>
        <v>56.1</v>
      </c>
      <c r="BI40" s="4">
        <f>AR40-AC40+360</f>
        <v>326.4</v>
      </c>
      <c r="BJ40" s="4">
        <f>AS40</f>
        <v>16</v>
      </c>
    </row>
    <row r="41" spans="1:58" ht="12">
      <c r="A41" s="1">
        <v>209</v>
      </c>
      <c r="B41" s="1">
        <v>1268</v>
      </c>
      <c r="C41" s="1" t="s">
        <v>0</v>
      </c>
      <c r="D41" s="1">
        <v>19</v>
      </c>
      <c r="E41" s="1" t="s">
        <v>1</v>
      </c>
      <c r="F41" s="1">
        <v>2</v>
      </c>
      <c r="G41" s="1">
        <v>112</v>
      </c>
      <c r="H41" s="1">
        <v>114</v>
      </c>
      <c r="I41" s="3">
        <v>99.5</v>
      </c>
      <c r="J41" s="1">
        <v>10</v>
      </c>
      <c r="K41" s="18">
        <v>15</v>
      </c>
      <c r="L41" s="25" t="s">
        <v>28</v>
      </c>
      <c r="M41" s="1"/>
      <c r="N41" s="20">
        <v>2</v>
      </c>
      <c r="O41" s="20">
        <v>1</v>
      </c>
      <c r="Q41" t="s">
        <v>39</v>
      </c>
      <c r="R41" s="2">
        <v>8</v>
      </c>
      <c r="S41" s="4">
        <v>40.8</v>
      </c>
      <c r="T41" s="4">
        <v>77.2</v>
      </c>
      <c r="U41" s="5">
        <v>1.48</v>
      </c>
      <c r="W41" s="5" t="s">
        <v>40</v>
      </c>
      <c r="X41" s="27" t="s">
        <v>42</v>
      </c>
      <c r="Y41" s="8" t="s">
        <v>148</v>
      </c>
      <c r="Z41" s="8">
        <v>6</v>
      </c>
      <c r="AA41" s="8" t="s">
        <v>46</v>
      </c>
      <c r="AB41" s="8">
        <v>4</v>
      </c>
      <c r="AC41" s="9">
        <v>81.5</v>
      </c>
      <c r="AD41" s="9">
        <v>51.3</v>
      </c>
      <c r="AE41" s="8">
        <v>8</v>
      </c>
      <c r="AF41" s="8">
        <v>18</v>
      </c>
      <c r="AG41" s="8">
        <v>0.132</v>
      </c>
      <c r="AH41" s="4">
        <f t="shared" si="2"/>
        <v>8.91891891891892</v>
      </c>
      <c r="AJ41" t="s">
        <v>74</v>
      </c>
      <c r="AK41" s="21">
        <v>1.66</v>
      </c>
      <c r="AL41" s="21">
        <v>1.73</v>
      </c>
      <c r="BF41" s="1"/>
    </row>
    <row r="42" spans="1:58" ht="12">
      <c r="A42" s="1">
        <v>209</v>
      </c>
      <c r="B42" s="1">
        <v>1268</v>
      </c>
      <c r="C42" s="1" t="s">
        <v>0</v>
      </c>
      <c r="D42" s="1">
        <v>19</v>
      </c>
      <c r="E42" s="1" t="s">
        <v>1</v>
      </c>
      <c r="F42" s="1">
        <v>4</v>
      </c>
      <c r="G42" s="1">
        <v>59</v>
      </c>
      <c r="H42" s="1">
        <v>61</v>
      </c>
      <c r="I42" s="3">
        <v>101.4</v>
      </c>
      <c r="J42" s="1">
        <v>10</v>
      </c>
      <c r="K42" s="18">
        <v>1</v>
      </c>
      <c r="L42" s="25" t="s">
        <v>28</v>
      </c>
      <c r="M42" s="1"/>
      <c r="N42" s="20">
        <v>1</v>
      </c>
      <c r="O42" s="20">
        <v>1</v>
      </c>
      <c r="Q42" t="s">
        <v>39</v>
      </c>
      <c r="R42" s="2">
        <v>8</v>
      </c>
      <c r="S42" s="4">
        <v>342.9</v>
      </c>
      <c r="T42" s="4">
        <v>56.6</v>
      </c>
      <c r="U42" s="5">
        <v>9.05</v>
      </c>
      <c r="W42" s="5" t="s">
        <v>40</v>
      </c>
      <c r="Y42" s="8" t="s">
        <v>75</v>
      </c>
      <c r="Z42" s="8">
        <v>8</v>
      </c>
      <c r="AA42" s="8" t="s">
        <v>46</v>
      </c>
      <c r="AB42" s="8">
        <v>2.9</v>
      </c>
      <c r="AC42" s="9">
        <v>351.5</v>
      </c>
      <c r="AD42" s="9">
        <v>35.2</v>
      </c>
      <c r="AE42" s="8">
        <v>6</v>
      </c>
      <c r="AF42" s="8">
        <v>20</v>
      </c>
      <c r="AG42" s="8">
        <v>1.23</v>
      </c>
      <c r="AH42" s="4">
        <f t="shared" si="2"/>
        <v>13.591160220994475</v>
      </c>
      <c r="AJ42" t="s">
        <v>75</v>
      </c>
      <c r="AK42" s="21">
        <v>2.17</v>
      </c>
      <c r="AL42" s="21">
        <v>1.99</v>
      </c>
      <c r="BF42" s="1"/>
    </row>
    <row r="43" spans="1:62" ht="12">
      <c r="A43" s="1">
        <v>209</v>
      </c>
      <c r="B43" s="1">
        <v>1268</v>
      </c>
      <c r="C43" s="1" t="s">
        <v>0</v>
      </c>
      <c r="D43" s="1">
        <v>20</v>
      </c>
      <c r="E43" s="1" t="s">
        <v>1</v>
      </c>
      <c r="F43" s="1">
        <v>2</v>
      </c>
      <c r="G43" s="1">
        <v>66</v>
      </c>
      <c r="H43" s="1">
        <v>68</v>
      </c>
      <c r="I43" s="3">
        <v>103.69</v>
      </c>
      <c r="J43" s="1">
        <v>10</v>
      </c>
      <c r="K43" s="18" t="s">
        <v>7</v>
      </c>
      <c r="L43" s="25" t="s">
        <v>23</v>
      </c>
      <c r="M43" s="1"/>
      <c r="N43" s="20">
        <v>2</v>
      </c>
      <c r="O43" s="20">
        <v>1</v>
      </c>
      <c r="Q43" t="s">
        <v>39</v>
      </c>
      <c r="R43" s="2">
        <v>10.41</v>
      </c>
      <c r="S43" s="4">
        <v>4.2</v>
      </c>
      <c r="T43" s="4">
        <v>62.9</v>
      </c>
      <c r="U43" s="5">
        <v>0.905</v>
      </c>
      <c r="W43" s="5" t="s">
        <v>40</v>
      </c>
      <c r="Y43" s="8" t="s">
        <v>76</v>
      </c>
      <c r="Z43" s="8">
        <v>11</v>
      </c>
      <c r="AA43" s="8" t="s">
        <v>46</v>
      </c>
      <c r="AB43" s="8">
        <v>3.4</v>
      </c>
      <c r="AC43" s="9">
        <v>10</v>
      </c>
      <c r="AD43" s="9">
        <v>31.1</v>
      </c>
      <c r="AE43" s="8">
        <v>10</v>
      </c>
      <c r="AF43" s="8">
        <v>120</v>
      </c>
      <c r="AG43" s="8">
        <v>0.1748</v>
      </c>
      <c r="AH43" s="4">
        <f t="shared" si="2"/>
        <v>19.314917127071823</v>
      </c>
      <c r="AJ43" t="s">
        <v>76</v>
      </c>
      <c r="AK43" s="21">
        <v>3.32</v>
      </c>
      <c r="AL43" s="21">
        <v>3.14</v>
      </c>
      <c r="AN43" t="s">
        <v>115</v>
      </c>
      <c r="AO43">
        <v>3415.2</v>
      </c>
      <c r="AP43">
        <v>0.00014</v>
      </c>
      <c r="AQ43" s="11">
        <v>0.34395</v>
      </c>
      <c r="AR43" s="4">
        <v>177.1</v>
      </c>
      <c r="AS43" s="4">
        <v>11.6</v>
      </c>
      <c r="AT43" s="11">
        <v>0.33366</v>
      </c>
      <c r="AU43" s="4">
        <v>272.6</v>
      </c>
      <c r="AV43" s="4">
        <v>25</v>
      </c>
      <c r="AW43" s="11">
        <v>0.32239</v>
      </c>
      <c r="AX43" s="4">
        <v>64.3</v>
      </c>
      <c r="AY43" s="4">
        <v>62.1</v>
      </c>
      <c r="AZ43" s="2">
        <v>4777.43</v>
      </c>
      <c r="BA43" s="2">
        <v>2721.39</v>
      </c>
      <c r="BB43" s="2">
        <v>3258.46</v>
      </c>
      <c r="BC43" s="15">
        <f>AQ43/AW43</f>
        <v>1.0668755234343497</v>
      </c>
      <c r="BD43" s="15">
        <f>AT43/AW43</f>
        <v>1.0349576599770465</v>
      </c>
      <c r="BE43" s="15">
        <f>AQ43/AT43</f>
        <v>1.0308397770185218</v>
      </c>
      <c r="BF43" s="1"/>
      <c r="BG43" s="4">
        <f>AX43-AC43</f>
        <v>54.3</v>
      </c>
      <c r="BH43" s="4">
        <f>AY43</f>
        <v>62.1</v>
      </c>
      <c r="BI43" s="4">
        <f>AR43-AC43</f>
        <v>167.1</v>
      </c>
      <c r="BJ43" s="4">
        <f>AS43</f>
        <v>11.6</v>
      </c>
    </row>
    <row r="44" spans="1:58" ht="12">
      <c r="A44" s="1">
        <v>209</v>
      </c>
      <c r="B44" s="1">
        <v>1268</v>
      </c>
      <c r="C44" s="1" t="s">
        <v>0</v>
      </c>
      <c r="D44" s="1">
        <v>20</v>
      </c>
      <c r="E44" s="1" t="s">
        <v>1</v>
      </c>
      <c r="F44" s="1">
        <v>2</v>
      </c>
      <c r="G44" s="1">
        <v>117</v>
      </c>
      <c r="H44" s="1">
        <v>119</v>
      </c>
      <c r="I44" s="3">
        <v>104.2</v>
      </c>
      <c r="J44" s="1">
        <v>10</v>
      </c>
      <c r="K44" s="18">
        <v>5</v>
      </c>
      <c r="L44" s="25" t="s">
        <v>28</v>
      </c>
      <c r="M44" s="1"/>
      <c r="N44" s="20">
        <v>1</v>
      </c>
      <c r="O44" s="20">
        <v>2</v>
      </c>
      <c r="Q44" t="s">
        <v>39</v>
      </c>
      <c r="R44" s="2">
        <v>8</v>
      </c>
      <c r="S44" s="4">
        <v>209.9</v>
      </c>
      <c r="T44" s="4">
        <v>78</v>
      </c>
      <c r="U44" s="5">
        <v>1.11</v>
      </c>
      <c r="W44" s="5" t="s">
        <v>40</v>
      </c>
      <c r="Y44" s="8" t="s">
        <v>77</v>
      </c>
      <c r="Z44" s="8">
        <v>8</v>
      </c>
      <c r="AA44" s="8" t="s">
        <v>46</v>
      </c>
      <c r="AB44" s="8">
        <v>5.6</v>
      </c>
      <c r="AC44" s="9">
        <v>212.5</v>
      </c>
      <c r="AD44" s="9">
        <v>40.7</v>
      </c>
      <c r="AE44" s="8">
        <v>10</v>
      </c>
      <c r="AF44" s="8">
        <v>30</v>
      </c>
      <c r="AG44" s="8">
        <v>0.04</v>
      </c>
      <c r="AH44" s="4">
        <f t="shared" si="2"/>
        <v>3.6036036036036037</v>
      </c>
      <c r="AJ44" t="s">
        <v>77</v>
      </c>
      <c r="AK44" s="21">
        <v>1.54</v>
      </c>
      <c r="AL44" s="21">
        <v>1.56</v>
      </c>
      <c r="BF44" s="1"/>
    </row>
    <row r="45" spans="1:62" ht="12">
      <c r="A45" s="1">
        <v>209</v>
      </c>
      <c r="B45" s="1">
        <v>1268</v>
      </c>
      <c r="C45" s="1" t="s">
        <v>0</v>
      </c>
      <c r="D45" s="1">
        <v>22</v>
      </c>
      <c r="E45" s="1" t="s">
        <v>1</v>
      </c>
      <c r="F45" s="1">
        <v>2</v>
      </c>
      <c r="G45" s="1">
        <v>81</v>
      </c>
      <c r="H45" s="1">
        <v>82</v>
      </c>
      <c r="I45" s="3">
        <v>113.51</v>
      </c>
      <c r="J45" s="1">
        <v>10</v>
      </c>
      <c r="K45" s="18">
        <v>13</v>
      </c>
      <c r="L45" s="25" t="s">
        <v>23</v>
      </c>
      <c r="M45" s="1"/>
      <c r="N45" s="20">
        <v>10</v>
      </c>
      <c r="O45" s="20">
        <v>1</v>
      </c>
      <c r="Q45" t="s">
        <v>39</v>
      </c>
      <c r="R45" s="2">
        <v>9.82</v>
      </c>
      <c r="S45" s="4">
        <v>108.6</v>
      </c>
      <c r="T45" s="4">
        <v>8.4</v>
      </c>
      <c r="U45" s="5">
        <v>0.244</v>
      </c>
      <c r="W45" s="5" t="s">
        <v>40</v>
      </c>
      <c r="Y45" s="8" t="s">
        <v>78</v>
      </c>
      <c r="Z45" s="8">
        <v>13</v>
      </c>
      <c r="AA45" s="8" t="s">
        <v>46</v>
      </c>
      <c r="AB45" s="8">
        <v>0.7</v>
      </c>
      <c r="AC45" s="9">
        <v>108.7</v>
      </c>
      <c r="AD45" s="9">
        <v>8</v>
      </c>
      <c r="AE45" s="8">
        <v>10</v>
      </c>
      <c r="AF45" s="8">
        <v>200</v>
      </c>
      <c r="AG45" s="8">
        <v>0.2301</v>
      </c>
      <c r="AH45" s="4">
        <f t="shared" si="2"/>
        <v>94.3032786885246</v>
      </c>
      <c r="AJ45" t="s">
        <v>78</v>
      </c>
      <c r="AK45" s="21">
        <v>91.11</v>
      </c>
      <c r="AL45" s="21">
        <v>90.04</v>
      </c>
      <c r="AN45" t="s">
        <v>116</v>
      </c>
      <c r="AO45">
        <v>403.3</v>
      </c>
      <c r="AP45">
        <v>0.00078</v>
      </c>
      <c r="AQ45" s="11">
        <v>0.34087</v>
      </c>
      <c r="AR45" s="4">
        <v>53.9</v>
      </c>
      <c r="AS45" s="4">
        <v>11.8</v>
      </c>
      <c r="AT45" s="11">
        <v>0.3321</v>
      </c>
      <c r="AU45" s="4">
        <v>316</v>
      </c>
      <c r="AV45" s="4">
        <v>33.3</v>
      </c>
      <c r="AW45" s="11">
        <v>0.32703</v>
      </c>
      <c r="AX45" s="4">
        <v>160.7</v>
      </c>
      <c r="AY45" s="4">
        <v>54.2</v>
      </c>
      <c r="AZ45" s="2">
        <v>64.65</v>
      </c>
      <c r="BA45" s="2">
        <v>63.37</v>
      </c>
      <c r="BB45" s="2">
        <v>21.2</v>
      </c>
      <c r="BC45" s="15">
        <f aca="true" t="shared" si="3" ref="BC45:BC55">AQ45/AW45</f>
        <v>1.0423202764272392</v>
      </c>
      <c r="BD45" s="15">
        <f aca="true" t="shared" si="4" ref="BD45:BD55">AT45/AW45</f>
        <v>1.0155031648472619</v>
      </c>
      <c r="BE45" s="15">
        <f aca="true" t="shared" si="5" ref="BE45:BE55">AQ45/AT45</f>
        <v>1.0264077085215297</v>
      </c>
      <c r="BF45" s="1"/>
      <c r="BG45" s="4">
        <f>AX45-AC45</f>
        <v>51.999999999999986</v>
      </c>
      <c r="BH45" s="4">
        <f>AY45</f>
        <v>54.2</v>
      </c>
      <c r="BI45" s="4">
        <f>AR45-AC45+360</f>
        <v>305.2</v>
      </c>
      <c r="BJ45" s="4">
        <f>AS45</f>
        <v>11.8</v>
      </c>
    </row>
    <row r="46" spans="1:60" ht="12">
      <c r="A46" s="1">
        <v>209</v>
      </c>
      <c r="B46" s="1">
        <v>1268</v>
      </c>
      <c r="C46" s="1" t="s">
        <v>0</v>
      </c>
      <c r="D46" s="1">
        <v>23</v>
      </c>
      <c r="E46" s="1" t="s">
        <v>1</v>
      </c>
      <c r="F46" s="1">
        <v>1</v>
      </c>
      <c r="G46" s="1">
        <v>53</v>
      </c>
      <c r="H46" s="1">
        <v>55</v>
      </c>
      <c r="I46" s="3">
        <v>116.73</v>
      </c>
      <c r="J46" s="1">
        <v>10</v>
      </c>
      <c r="K46" s="18" t="s">
        <v>8</v>
      </c>
      <c r="L46" s="25" t="s">
        <v>29</v>
      </c>
      <c r="N46" s="20">
        <v>16</v>
      </c>
      <c r="O46" s="20">
        <v>1</v>
      </c>
      <c r="Q46" t="s">
        <v>39</v>
      </c>
      <c r="R46" s="2">
        <v>8</v>
      </c>
      <c r="S46" s="4">
        <v>425</v>
      </c>
      <c r="T46" s="4">
        <v>5.5</v>
      </c>
      <c r="U46" s="5">
        <v>0.107</v>
      </c>
      <c r="W46" s="5" t="s">
        <v>40</v>
      </c>
      <c r="Y46" s="8" t="s">
        <v>133</v>
      </c>
      <c r="Z46" s="8">
        <v>16</v>
      </c>
      <c r="AA46" s="8" t="s">
        <v>46</v>
      </c>
      <c r="AB46" s="8">
        <v>1.9</v>
      </c>
      <c r="AC46" s="8">
        <v>43.4</v>
      </c>
      <c r="AD46" s="8">
        <v>4.5</v>
      </c>
      <c r="AE46" s="8">
        <v>10</v>
      </c>
      <c r="AF46" s="8">
        <v>200</v>
      </c>
      <c r="AG46" s="8">
        <v>0.099</v>
      </c>
      <c r="AH46" s="4">
        <f t="shared" si="2"/>
        <v>92.52336448598132</v>
      </c>
      <c r="AJ46" t="s">
        <v>133</v>
      </c>
      <c r="AK46" s="21">
        <v>87.08</v>
      </c>
      <c r="AL46" s="21">
        <v>84.77</v>
      </c>
      <c r="BF46" s="1"/>
      <c r="BG46" s="4"/>
      <c r="BH46" s="4"/>
    </row>
    <row r="47" spans="1:62" ht="12">
      <c r="A47" s="1">
        <v>209</v>
      </c>
      <c r="B47" s="1">
        <v>1268</v>
      </c>
      <c r="C47" s="1" t="s">
        <v>0</v>
      </c>
      <c r="D47" s="1">
        <v>23</v>
      </c>
      <c r="E47" s="1" t="s">
        <v>1</v>
      </c>
      <c r="F47" s="1">
        <v>1</v>
      </c>
      <c r="G47" s="1">
        <v>63</v>
      </c>
      <c r="H47" s="1">
        <v>65</v>
      </c>
      <c r="I47" s="3">
        <v>116.83</v>
      </c>
      <c r="J47" s="1">
        <v>10</v>
      </c>
      <c r="K47" s="18" t="s">
        <v>8</v>
      </c>
      <c r="L47" s="25" t="s">
        <v>23</v>
      </c>
      <c r="M47" s="1"/>
      <c r="N47" s="20">
        <v>12</v>
      </c>
      <c r="O47" s="20">
        <v>1</v>
      </c>
      <c r="Q47" t="s">
        <v>39</v>
      </c>
      <c r="R47" s="2">
        <v>10.01</v>
      </c>
      <c r="S47" s="4">
        <v>43.5</v>
      </c>
      <c r="T47" s="4">
        <v>7</v>
      </c>
      <c r="U47" s="5">
        <v>0.263</v>
      </c>
      <c r="W47" s="5" t="s">
        <v>40</v>
      </c>
      <c r="Y47" s="8" t="s">
        <v>79</v>
      </c>
      <c r="Z47" s="8">
        <v>13</v>
      </c>
      <c r="AA47" s="8" t="s">
        <v>46</v>
      </c>
      <c r="AB47" s="8">
        <v>1.1</v>
      </c>
      <c r="AC47" s="9">
        <v>43.6</v>
      </c>
      <c r="AD47" s="9">
        <v>6</v>
      </c>
      <c r="AE47" s="8">
        <v>10</v>
      </c>
      <c r="AF47" s="8">
        <v>200</v>
      </c>
      <c r="AG47" s="8">
        <v>0.2485</v>
      </c>
      <c r="AH47" s="4">
        <f t="shared" si="2"/>
        <v>94.48669201520912</v>
      </c>
      <c r="AJ47" t="s">
        <v>79</v>
      </c>
      <c r="AK47" s="21">
        <v>90.58</v>
      </c>
      <c r="AL47" s="21">
        <v>88.69</v>
      </c>
      <c r="AN47" t="s">
        <v>117</v>
      </c>
      <c r="AO47">
        <v>369.7</v>
      </c>
      <c r="AP47">
        <v>0.00094</v>
      </c>
      <c r="AQ47" s="11">
        <v>0.34311</v>
      </c>
      <c r="AR47" s="4">
        <v>0.7</v>
      </c>
      <c r="AS47" s="4">
        <v>0.9</v>
      </c>
      <c r="AT47" s="11">
        <v>0.3307</v>
      </c>
      <c r="AU47" s="4">
        <v>267.9</v>
      </c>
      <c r="AV47" s="4">
        <v>71.5</v>
      </c>
      <c r="AW47" s="11">
        <v>0.32619</v>
      </c>
      <c r="AX47" s="4">
        <v>91</v>
      </c>
      <c r="AY47" s="4">
        <v>18.5</v>
      </c>
      <c r="AZ47" s="2">
        <v>69.71</v>
      </c>
      <c r="BA47" s="2">
        <v>87.37</v>
      </c>
      <c r="BB47" s="2">
        <v>11.55</v>
      </c>
      <c r="BC47" s="15">
        <f t="shared" si="3"/>
        <v>1.0518716085716915</v>
      </c>
      <c r="BD47" s="15">
        <f t="shared" si="4"/>
        <v>1.0138262975566388</v>
      </c>
      <c r="BE47" s="15">
        <f t="shared" si="5"/>
        <v>1.037526459026308</v>
      </c>
      <c r="BF47" s="1"/>
      <c r="BG47" s="4">
        <f>AX47-AC47</f>
        <v>47.4</v>
      </c>
      <c r="BH47" s="4">
        <f>AY47</f>
        <v>18.5</v>
      </c>
      <c r="BI47" s="4">
        <f>AR47-AC47+360</f>
        <v>317.1</v>
      </c>
      <c r="BJ47" s="4">
        <f>AS47</f>
        <v>0.9</v>
      </c>
    </row>
    <row r="48" spans="1:62" ht="12">
      <c r="A48" s="1">
        <v>209</v>
      </c>
      <c r="B48" s="1">
        <v>1268</v>
      </c>
      <c r="C48" s="1" t="s">
        <v>0</v>
      </c>
      <c r="D48" s="1">
        <v>23</v>
      </c>
      <c r="E48" s="1" t="s">
        <v>1</v>
      </c>
      <c r="F48" s="1">
        <v>2</v>
      </c>
      <c r="G48" s="1">
        <v>45</v>
      </c>
      <c r="H48" s="1">
        <v>47</v>
      </c>
      <c r="I48" s="3">
        <v>118.09</v>
      </c>
      <c r="J48" s="1">
        <v>10</v>
      </c>
      <c r="K48" s="18">
        <v>6</v>
      </c>
      <c r="L48" s="25" t="s">
        <v>23</v>
      </c>
      <c r="M48" s="1"/>
      <c r="N48" s="20">
        <v>2</v>
      </c>
      <c r="O48" s="20">
        <v>2</v>
      </c>
      <c r="Q48" t="s">
        <v>39</v>
      </c>
      <c r="R48" s="2">
        <v>11.3</v>
      </c>
      <c r="S48" s="4">
        <v>22.9</v>
      </c>
      <c r="T48" s="4">
        <v>60.2</v>
      </c>
      <c r="U48" s="5">
        <v>0.00852</v>
      </c>
      <c r="W48" s="7" t="s">
        <v>38</v>
      </c>
      <c r="Y48" s="8" t="s">
        <v>80</v>
      </c>
      <c r="Z48" s="8">
        <v>8</v>
      </c>
      <c r="AA48" s="8" t="s">
        <v>46</v>
      </c>
      <c r="AB48" s="8">
        <v>11.7</v>
      </c>
      <c r="AC48" s="9">
        <v>138.5</v>
      </c>
      <c r="AD48" s="9">
        <v>20.3</v>
      </c>
      <c r="AE48" s="8">
        <v>500</v>
      </c>
      <c r="AF48" s="8">
        <v>590</v>
      </c>
      <c r="AG48" s="8">
        <v>0.0014</v>
      </c>
      <c r="AH48" s="4">
        <f t="shared" si="2"/>
        <v>16.431924882629108</v>
      </c>
      <c r="AJ48" t="s">
        <v>80</v>
      </c>
      <c r="AK48" s="21">
        <v>266.38</v>
      </c>
      <c r="AL48" s="21">
        <v>321.17</v>
      </c>
      <c r="AN48" t="s">
        <v>118</v>
      </c>
      <c r="AO48">
        <v>363.1</v>
      </c>
      <c r="AP48">
        <v>0.00146</v>
      </c>
      <c r="AQ48" s="11">
        <v>0.3391</v>
      </c>
      <c r="AR48" s="4">
        <v>72.8</v>
      </c>
      <c r="AS48" s="4">
        <v>24</v>
      </c>
      <c r="AT48" s="11">
        <v>0.33647</v>
      </c>
      <c r="AU48" s="4">
        <v>336.7</v>
      </c>
      <c r="AV48" s="4">
        <v>13.5</v>
      </c>
      <c r="AW48" s="11">
        <v>0.32442</v>
      </c>
      <c r="AX48" s="4">
        <v>219.8</v>
      </c>
      <c r="AY48" s="4">
        <v>62</v>
      </c>
      <c r="AZ48" s="2">
        <v>22.86</v>
      </c>
      <c r="BA48" s="2">
        <v>1.61</v>
      </c>
      <c r="BB48" s="2">
        <v>33.86</v>
      </c>
      <c r="BC48" s="15">
        <f t="shared" si="3"/>
        <v>1.04524998458788</v>
      </c>
      <c r="BD48" s="15">
        <f t="shared" si="4"/>
        <v>1.0371432094198878</v>
      </c>
      <c r="BE48" s="15">
        <f t="shared" si="5"/>
        <v>1.0078164472315512</v>
      </c>
      <c r="BF48" s="1"/>
      <c r="BG48" s="4">
        <f>AX48-AC48</f>
        <v>81.30000000000001</v>
      </c>
      <c r="BH48" s="4">
        <f>AY48</f>
        <v>62</v>
      </c>
      <c r="BI48" s="4">
        <f>AR48-AC48+360</f>
        <v>294.3</v>
      </c>
      <c r="BJ48" s="4">
        <f>AS48</f>
        <v>24</v>
      </c>
    </row>
    <row r="49" spans="1:62" ht="12">
      <c r="A49" s="1">
        <v>209</v>
      </c>
      <c r="B49" s="1">
        <v>1268</v>
      </c>
      <c r="C49" s="1" t="s">
        <v>0</v>
      </c>
      <c r="D49" s="1">
        <v>24</v>
      </c>
      <c r="E49" s="1" t="s">
        <v>1</v>
      </c>
      <c r="F49" s="1">
        <v>2</v>
      </c>
      <c r="G49" s="1">
        <v>90</v>
      </c>
      <c r="H49" s="1">
        <v>92</v>
      </c>
      <c r="I49" s="3">
        <v>122.95</v>
      </c>
      <c r="J49" s="1">
        <v>10</v>
      </c>
      <c r="K49" s="18" t="s">
        <v>9</v>
      </c>
      <c r="L49" s="25" t="s">
        <v>23</v>
      </c>
      <c r="M49" s="1"/>
      <c r="N49" s="20">
        <v>2</v>
      </c>
      <c r="O49" s="20">
        <v>1</v>
      </c>
      <c r="Q49" t="s">
        <v>39</v>
      </c>
      <c r="R49" s="2">
        <v>10.75</v>
      </c>
      <c r="S49" s="4">
        <v>178.7</v>
      </c>
      <c r="T49" s="4">
        <v>70.5</v>
      </c>
      <c r="U49" s="5">
        <v>0.514</v>
      </c>
      <c r="W49" s="5" t="s">
        <v>40</v>
      </c>
      <c r="Y49" s="8" t="s">
        <v>81</v>
      </c>
      <c r="Z49" s="8">
        <v>6</v>
      </c>
      <c r="AA49" s="8" t="s">
        <v>46</v>
      </c>
      <c r="AB49" s="8">
        <v>4</v>
      </c>
      <c r="AC49" s="9">
        <v>155.6</v>
      </c>
      <c r="AD49" s="9">
        <v>31.7</v>
      </c>
      <c r="AE49" s="8">
        <v>60</v>
      </c>
      <c r="AF49" s="8">
        <v>200</v>
      </c>
      <c r="AG49" s="8">
        <v>0.0668</v>
      </c>
      <c r="AH49" s="4">
        <f t="shared" si="2"/>
        <v>12.99610894941634</v>
      </c>
      <c r="AJ49" t="s">
        <v>81</v>
      </c>
      <c r="AK49" s="21">
        <v>3.73</v>
      </c>
      <c r="AL49" s="21">
        <v>4.01</v>
      </c>
      <c r="AN49" t="s">
        <v>119</v>
      </c>
      <c r="AO49">
        <v>3488.5</v>
      </c>
      <c r="AP49">
        <v>0.00019</v>
      </c>
      <c r="AQ49" s="11">
        <v>0.33791</v>
      </c>
      <c r="AR49" s="4">
        <v>216.2</v>
      </c>
      <c r="AS49" s="4">
        <v>30.2</v>
      </c>
      <c r="AT49" s="11">
        <v>0.33311</v>
      </c>
      <c r="AU49" s="4">
        <v>330.7</v>
      </c>
      <c r="AV49" s="4">
        <v>35.4</v>
      </c>
      <c r="AW49" s="11">
        <v>0.32898</v>
      </c>
      <c r="AX49" s="4">
        <v>97.1</v>
      </c>
      <c r="AY49" s="4">
        <v>39.8</v>
      </c>
      <c r="AZ49" s="2">
        <v>457.6</v>
      </c>
      <c r="BA49" s="2">
        <v>330.03</v>
      </c>
      <c r="BB49" s="2">
        <v>244.13</v>
      </c>
      <c r="BC49" s="15">
        <f t="shared" si="3"/>
        <v>1.0271445072648793</v>
      </c>
      <c r="BD49" s="15">
        <f t="shared" si="4"/>
        <v>1.012553954647699</v>
      </c>
      <c r="BE49" s="15">
        <f t="shared" si="5"/>
        <v>1.0144096544684937</v>
      </c>
      <c r="BF49" s="1"/>
      <c r="BG49" s="4">
        <f>AX49-AC49+360</f>
        <v>301.5</v>
      </c>
      <c r="BH49" s="4">
        <f>AY49</f>
        <v>39.8</v>
      </c>
      <c r="BI49" s="4">
        <f>AR49-AC49</f>
        <v>60.599999999999994</v>
      </c>
      <c r="BJ49" s="4">
        <f>AS49</f>
        <v>30.2</v>
      </c>
    </row>
    <row r="50" spans="1:62" ht="12">
      <c r="A50" s="1">
        <v>209</v>
      </c>
      <c r="B50" s="1">
        <v>1268</v>
      </c>
      <c r="C50" s="1" t="s">
        <v>0</v>
      </c>
      <c r="D50" s="1">
        <v>25</v>
      </c>
      <c r="E50" s="1" t="s">
        <v>1</v>
      </c>
      <c r="F50" s="1">
        <v>1</v>
      </c>
      <c r="G50" s="1">
        <v>45</v>
      </c>
      <c r="H50" s="1">
        <v>47</v>
      </c>
      <c r="I50" s="3">
        <v>126.25</v>
      </c>
      <c r="J50" s="1">
        <v>10</v>
      </c>
      <c r="K50" s="18" t="s">
        <v>10</v>
      </c>
      <c r="L50" s="25" t="s">
        <v>23</v>
      </c>
      <c r="M50" s="1"/>
      <c r="N50" s="20">
        <v>2</v>
      </c>
      <c r="O50" s="20">
        <v>2</v>
      </c>
      <c r="Q50" t="s">
        <v>39</v>
      </c>
      <c r="R50" s="2">
        <v>10.01</v>
      </c>
      <c r="S50" s="4">
        <v>222.3</v>
      </c>
      <c r="T50" s="4">
        <v>63</v>
      </c>
      <c r="U50" s="5">
        <v>0.000805</v>
      </c>
      <c r="W50" s="5" t="s">
        <v>40</v>
      </c>
      <c r="Y50" s="8" t="s">
        <v>82</v>
      </c>
      <c r="Z50" s="8">
        <v>7</v>
      </c>
      <c r="AA50" s="8" t="s">
        <v>46</v>
      </c>
      <c r="AB50" s="8">
        <v>2.2</v>
      </c>
      <c r="AC50" s="9">
        <v>197.1</v>
      </c>
      <c r="AD50" s="9">
        <v>48.3</v>
      </c>
      <c r="AE50" s="8">
        <v>50</v>
      </c>
      <c r="AF50" s="8">
        <v>200</v>
      </c>
      <c r="AG50" s="8">
        <v>0.0003</v>
      </c>
      <c r="AH50" s="4">
        <f t="shared" si="2"/>
        <v>37.26708074534161</v>
      </c>
      <c r="AJ50" t="s">
        <v>82</v>
      </c>
      <c r="AK50" s="21">
        <v>38.79</v>
      </c>
      <c r="AL50" s="21">
        <v>36.75</v>
      </c>
      <c r="AN50" t="s">
        <v>120</v>
      </c>
      <c r="AO50">
        <v>289.6</v>
      </c>
      <c r="AP50">
        <v>0.00126</v>
      </c>
      <c r="AQ50" s="11">
        <v>0.33932</v>
      </c>
      <c r="AR50" s="4">
        <v>268.4</v>
      </c>
      <c r="AS50" s="4">
        <v>40.4</v>
      </c>
      <c r="AT50" s="11">
        <v>0.33378</v>
      </c>
      <c r="AU50" s="4">
        <v>173.4</v>
      </c>
      <c r="AV50" s="4">
        <v>5.9</v>
      </c>
      <c r="AW50" s="11">
        <v>0.32691</v>
      </c>
      <c r="AX50" s="4">
        <v>76.6</v>
      </c>
      <c r="AY50" s="4">
        <v>49</v>
      </c>
      <c r="AZ50" s="2">
        <v>19.37</v>
      </c>
      <c r="BA50" s="2">
        <v>9.61</v>
      </c>
      <c r="BB50" s="2">
        <v>14.78</v>
      </c>
      <c r="BC50" s="15">
        <f t="shared" si="3"/>
        <v>1.0379615184607385</v>
      </c>
      <c r="BD50" s="15">
        <f t="shared" si="4"/>
        <v>1.0210149582453887</v>
      </c>
      <c r="BE50" s="15">
        <f t="shared" si="5"/>
        <v>1.016597759002936</v>
      </c>
      <c r="BF50" s="1"/>
      <c r="BG50" s="4">
        <f>AX50-AC50+360</f>
        <v>239.5</v>
      </c>
      <c r="BH50" s="4">
        <f>AY50</f>
        <v>49</v>
      </c>
      <c r="BI50" s="4">
        <f>AR50-AC50</f>
        <v>71.29999999999998</v>
      </c>
      <c r="BJ50" s="4">
        <f>AS50</f>
        <v>40.4</v>
      </c>
    </row>
    <row r="51" spans="1:60" ht="12">
      <c r="A51" s="1">
        <v>209</v>
      </c>
      <c r="B51" s="1">
        <v>1268</v>
      </c>
      <c r="C51" s="1" t="s">
        <v>0</v>
      </c>
      <c r="D51" s="1">
        <v>25</v>
      </c>
      <c r="E51" s="1" t="s">
        <v>1</v>
      </c>
      <c r="F51" s="1">
        <v>2</v>
      </c>
      <c r="G51" s="1">
        <v>25</v>
      </c>
      <c r="H51" s="1">
        <v>27</v>
      </c>
      <c r="I51" s="3">
        <v>127.48</v>
      </c>
      <c r="J51" s="1">
        <v>10</v>
      </c>
      <c r="K51" s="18">
        <v>4</v>
      </c>
      <c r="L51" s="25" t="s">
        <v>29</v>
      </c>
      <c r="N51" s="20">
        <v>12</v>
      </c>
      <c r="O51" s="20">
        <v>1</v>
      </c>
      <c r="Q51" t="s">
        <v>39</v>
      </c>
      <c r="R51" s="2">
        <v>8</v>
      </c>
      <c r="S51" s="4">
        <v>215.6</v>
      </c>
      <c r="T51" s="4">
        <v>27.2</v>
      </c>
      <c r="U51" s="5">
        <v>2.29</v>
      </c>
      <c r="W51" s="5" t="s">
        <v>40</v>
      </c>
      <c r="Y51" s="8" t="s">
        <v>134</v>
      </c>
      <c r="Z51" s="8">
        <v>16</v>
      </c>
      <c r="AA51" s="8" t="s">
        <v>46</v>
      </c>
      <c r="AB51" s="8">
        <v>2.2</v>
      </c>
      <c r="AC51" s="8">
        <v>215.3</v>
      </c>
      <c r="AD51" s="8">
        <v>27.2</v>
      </c>
      <c r="AE51" s="8">
        <v>10</v>
      </c>
      <c r="AF51" s="8">
        <v>200</v>
      </c>
      <c r="AG51" s="8">
        <v>2.0059</v>
      </c>
      <c r="AH51" s="4">
        <f t="shared" si="2"/>
        <v>87.5938864628821</v>
      </c>
      <c r="AJ51" t="s">
        <v>134</v>
      </c>
      <c r="AK51" s="21">
        <v>96.32</v>
      </c>
      <c r="AL51" s="21">
        <v>97.06</v>
      </c>
      <c r="BF51" s="1"/>
      <c r="BG51" s="4"/>
      <c r="BH51" s="4"/>
    </row>
    <row r="52" spans="1:60" ht="12">
      <c r="A52" s="1">
        <v>209</v>
      </c>
      <c r="B52" s="1">
        <v>1268</v>
      </c>
      <c r="C52" s="1" t="s">
        <v>0</v>
      </c>
      <c r="D52" s="1">
        <v>26</v>
      </c>
      <c r="E52" s="1" t="s">
        <v>1</v>
      </c>
      <c r="F52" s="1">
        <v>2</v>
      </c>
      <c r="G52" s="1">
        <v>20</v>
      </c>
      <c r="H52" s="1">
        <v>22</v>
      </c>
      <c r="I52" s="3">
        <v>132.14</v>
      </c>
      <c r="J52" s="1">
        <v>10</v>
      </c>
      <c r="K52" s="18">
        <v>2</v>
      </c>
      <c r="L52" s="25" t="s">
        <v>29</v>
      </c>
      <c r="N52" s="20">
        <v>12</v>
      </c>
      <c r="O52" s="20">
        <v>1</v>
      </c>
      <c r="Q52" t="s">
        <v>39</v>
      </c>
      <c r="R52" s="2">
        <v>8</v>
      </c>
      <c r="S52" s="4">
        <v>109.4</v>
      </c>
      <c r="T52" s="4">
        <v>15.9</v>
      </c>
      <c r="U52" s="5">
        <v>0.0179</v>
      </c>
      <c r="W52" s="5" t="s">
        <v>40</v>
      </c>
      <c r="Y52" s="8" t="s">
        <v>135</v>
      </c>
      <c r="Z52" s="8">
        <v>16</v>
      </c>
      <c r="AA52" s="8" t="s">
        <v>46</v>
      </c>
      <c r="AB52" s="8">
        <v>1.7</v>
      </c>
      <c r="AC52" s="8">
        <v>108.9</v>
      </c>
      <c r="AD52" s="8">
        <v>15.7</v>
      </c>
      <c r="AE52" s="8">
        <v>10</v>
      </c>
      <c r="AF52" s="8">
        <v>200</v>
      </c>
      <c r="AG52" s="8">
        <v>0.0169</v>
      </c>
      <c r="AH52" s="4">
        <f t="shared" si="2"/>
        <v>94.41340782122904</v>
      </c>
      <c r="AJ52" t="s">
        <v>135</v>
      </c>
      <c r="AK52" s="21">
        <v>84.62</v>
      </c>
      <c r="AL52" s="21">
        <v>81.77</v>
      </c>
      <c r="BF52" s="1"/>
      <c r="BG52" s="4"/>
      <c r="BH52" s="4"/>
    </row>
    <row r="53" spans="1:62" ht="12">
      <c r="A53" s="1">
        <v>209</v>
      </c>
      <c r="B53" s="1">
        <v>1268</v>
      </c>
      <c r="C53" s="1" t="s">
        <v>0</v>
      </c>
      <c r="D53" s="1">
        <v>27</v>
      </c>
      <c r="E53" s="1" t="s">
        <v>1</v>
      </c>
      <c r="F53" s="1">
        <v>1</v>
      </c>
      <c r="G53" s="1">
        <v>58</v>
      </c>
      <c r="H53" s="1">
        <v>60</v>
      </c>
      <c r="I53" s="3">
        <v>136.08</v>
      </c>
      <c r="J53" s="1">
        <v>10</v>
      </c>
      <c r="K53" s="18" t="s">
        <v>11</v>
      </c>
      <c r="L53" s="25" t="s">
        <v>23</v>
      </c>
      <c r="M53" s="1"/>
      <c r="N53" s="20">
        <v>12</v>
      </c>
      <c r="O53" s="20">
        <v>1</v>
      </c>
      <c r="Q53" t="s">
        <v>39</v>
      </c>
      <c r="R53" s="2">
        <v>11</v>
      </c>
      <c r="S53" s="4">
        <v>237.1</v>
      </c>
      <c r="T53" s="4">
        <v>7.4</v>
      </c>
      <c r="U53" s="5">
        <v>0.0663</v>
      </c>
      <c r="W53" s="7" t="s">
        <v>38</v>
      </c>
      <c r="Y53" s="8" t="s">
        <v>83</v>
      </c>
      <c r="Z53" s="8">
        <v>16</v>
      </c>
      <c r="AA53" s="8" t="s">
        <v>46</v>
      </c>
      <c r="AB53" s="8">
        <v>3.7</v>
      </c>
      <c r="AC53" s="9">
        <v>235.6</v>
      </c>
      <c r="AD53" s="9">
        <v>7.3</v>
      </c>
      <c r="AE53" s="8">
        <v>100</v>
      </c>
      <c r="AF53" s="8">
        <v>590</v>
      </c>
      <c r="AG53" s="8">
        <v>0.0631</v>
      </c>
      <c r="AH53" s="4">
        <f t="shared" si="2"/>
        <v>95.17345399698341</v>
      </c>
      <c r="AJ53" t="s">
        <v>83</v>
      </c>
      <c r="AK53" s="21">
        <v>568.59</v>
      </c>
      <c r="AL53" s="21">
        <v>566.27</v>
      </c>
      <c r="AN53" t="s">
        <v>121</v>
      </c>
      <c r="AO53">
        <v>507.7</v>
      </c>
      <c r="AP53">
        <v>0.00065</v>
      </c>
      <c r="AQ53" s="11">
        <v>0.34433</v>
      </c>
      <c r="AR53" s="4">
        <v>250.9</v>
      </c>
      <c r="AS53" s="4">
        <v>14.9</v>
      </c>
      <c r="AT53" s="11">
        <v>0.33737</v>
      </c>
      <c r="AU53" s="4">
        <v>155.1</v>
      </c>
      <c r="AV53" s="4">
        <v>20.9</v>
      </c>
      <c r="AW53" s="11">
        <v>0.3183</v>
      </c>
      <c r="AX53" s="4">
        <v>13.9</v>
      </c>
      <c r="AY53" s="4">
        <v>63.9</v>
      </c>
      <c r="AZ53" s="2">
        <v>342.93</v>
      </c>
      <c r="BA53" s="2">
        <v>57.17</v>
      </c>
      <c r="BB53" s="2">
        <v>429.19</v>
      </c>
      <c r="BC53" s="15">
        <f t="shared" si="3"/>
        <v>1.0817781966698083</v>
      </c>
      <c r="BD53" s="15">
        <f t="shared" si="4"/>
        <v>1.0599120326735783</v>
      </c>
      <c r="BE53" s="15">
        <f t="shared" si="5"/>
        <v>1.020630168657557</v>
      </c>
      <c r="BG53" s="4">
        <f>AX53-AC53+360</f>
        <v>138.3</v>
      </c>
      <c r="BH53" s="4">
        <f>AY53</f>
        <v>63.9</v>
      </c>
      <c r="BI53" s="4">
        <f>AR53-AC53</f>
        <v>15.300000000000011</v>
      </c>
      <c r="BJ53" s="4">
        <f>AS53</f>
        <v>14.9</v>
      </c>
    </row>
    <row r="54" spans="1:38" ht="12">
      <c r="A54" s="1">
        <v>209</v>
      </c>
      <c r="B54" s="1">
        <v>1268</v>
      </c>
      <c r="C54" s="1" t="s">
        <v>0</v>
      </c>
      <c r="D54" s="1">
        <v>28</v>
      </c>
      <c r="E54" s="1" t="s">
        <v>1</v>
      </c>
      <c r="F54" s="1">
        <v>2</v>
      </c>
      <c r="G54" s="1">
        <v>28</v>
      </c>
      <c r="H54" s="1">
        <v>30</v>
      </c>
      <c r="I54" s="3">
        <v>141.7</v>
      </c>
      <c r="J54" s="1">
        <v>10</v>
      </c>
      <c r="K54" s="18" t="s">
        <v>27</v>
      </c>
      <c r="L54" s="25" t="s">
        <v>29</v>
      </c>
      <c r="N54" s="20">
        <v>12</v>
      </c>
      <c r="O54" s="20">
        <v>1</v>
      </c>
      <c r="Q54" t="s">
        <v>39</v>
      </c>
      <c r="R54" s="2">
        <v>8</v>
      </c>
      <c r="S54" s="4">
        <v>44.7</v>
      </c>
      <c r="T54" s="4">
        <v>18.2</v>
      </c>
      <c r="U54" s="5">
        <v>0.614</v>
      </c>
      <c r="W54" s="5" t="s">
        <v>40</v>
      </c>
      <c r="Y54" s="8" t="s">
        <v>136</v>
      </c>
      <c r="Z54" s="8">
        <v>16</v>
      </c>
      <c r="AA54" s="8" t="s">
        <v>46</v>
      </c>
      <c r="AB54" s="8">
        <v>2.2</v>
      </c>
      <c r="AC54" s="8">
        <v>46.6</v>
      </c>
      <c r="AD54" s="8">
        <v>19</v>
      </c>
      <c r="AE54" s="8">
        <v>10</v>
      </c>
      <c r="AF54" s="8">
        <v>200</v>
      </c>
      <c r="AG54" s="8">
        <v>0.593</v>
      </c>
      <c r="AH54" s="4">
        <f t="shared" si="2"/>
        <v>96.57980456026058</v>
      </c>
      <c r="AJ54" t="s">
        <v>136</v>
      </c>
      <c r="AK54" s="21">
        <v>84.68</v>
      </c>
      <c r="AL54" s="21">
        <v>82.57</v>
      </c>
    </row>
    <row r="55" spans="1:62" ht="11.25">
      <c r="A55" s="1">
        <v>209</v>
      </c>
      <c r="B55" s="1">
        <v>1268</v>
      </c>
      <c r="C55" s="1" t="s">
        <v>0</v>
      </c>
      <c r="D55" s="1">
        <v>28</v>
      </c>
      <c r="E55" s="1" t="s">
        <v>1</v>
      </c>
      <c r="F55" s="1">
        <v>2</v>
      </c>
      <c r="G55" s="1">
        <v>51</v>
      </c>
      <c r="H55" s="1">
        <v>53</v>
      </c>
      <c r="I55" s="3">
        <v>141.93</v>
      </c>
      <c r="J55" s="1">
        <v>10</v>
      </c>
      <c r="K55" s="18" t="s">
        <v>7</v>
      </c>
      <c r="L55" s="25" t="s">
        <v>23</v>
      </c>
      <c r="M55" s="1"/>
      <c r="N55" s="20">
        <v>12</v>
      </c>
      <c r="O55" s="20">
        <v>1</v>
      </c>
      <c r="Q55" t="s">
        <v>39</v>
      </c>
      <c r="R55" s="2">
        <v>11.8</v>
      </c>
      <c r="S55" s="4">
        <v>94.4</v>
      </c>
      <c r="T55" s="4">
        <v>21.5</v>
      </c>
      <c r="U55" s="5">
        <v>0.379</v>
      </c>
      <c r="W55" s="7" t="s">
        <v>38</v>
      </c>
      <c r="Y55" s="8" t="s">
        <v>84</v>
      </c>
      <c r="Z55" s="8">
        <v>16</v>
      </c>
      <c r="AA55" s="8" t="s">
        <v>46</v>
      </c>
      <c r="AB55" s="8">
        <v>3.3</v>
      </c>
      <c r="AC55" s="9">
        <v>94</v>
      </c>
      <c r="AD55" s="9">
        <v>20.6</v>
      </c>
      <c r="AE55" s="8">
        <v>100</v>
      </c>
      <c r="AF55" s="8">
        <v>590</v>
      </c>
      <c r="AG55" s="8">
        <v>0.3684</v>
      </c>
      <c r="AH55" s="4">
        <f t="shared" si="2"/>
        <v>97.20316622691293</v>
      </c>
      <c r="AJ55" t="s">
        <v>84</v>
      </c>
      <c r="AK55" s="21">
        <v>573.17</v>
      </c>
      <c r="AL55" s="21">
        <v>570.5</v>
      </c>
      <c r="AN55" t="s">
        <v>122</v>
      </c>
      <c r="AO55">
        <v>679.9</v>
      </c>
      <c r="AP55">
        <v>0.00053</v>
      </c>
      <c r="AQ55" s="11">
        <v>0.34014</v>
      </c>
      <c r="AR55" s="4">
        <v>256.2</v>
      </c>
      <c r="AS55" s="4">
        <v>13.7</v>
      </c>
      <c r="AT55" s="11">
        <v>0.33759</v>
      </c>
      <c r="AU55" s="4">
        <v>354.1</v>
      </c>
      <c r="AV55" s="4">
        <v>29.2</v>
      </c>
      <c r="AW55" s="11">
        <v>0.32227</v>
      </c>
      <c r="AX55" s="4">
        <v>144.1</v>
      </c>
      <c r="AY55" s="4">
        <v>57.2</v>
      </c>
      <c r="AZ55" s="2">
        <v>263.94</v>
      </c>
      <c r="BA55" s="2">
        <v>11.55</v>
      </c>
      <c r="BB55" s="2">
        <v>414.17</v>
      </c>
      <c r="BC55" s="15">
        <f t="shared" si="3"/>
        <v>1.0554503987339807</v>
      </c>
      <c r="BD55" s="15">
        <f t="shared" si="4"/>
        <v>1.0475377788810625</v>
      </c>
      <c r="BE55" s="15">
        <f t="shared" si="5"/>
        <v>1.0075535412778815</v>
      </c>
      <c r="BG55" s="4">
        <f>AX55-AC55</f>
        <v>50.099999999999994</v>
      </c>
      <c r="BH55" s="4">
        <f>AY55</f>
        <v>57.2</v>
      </c>
      <c r="BI55" s="4">
        <f>AR55-AC55</f>
        <v>162.2</v>
      </c>
      <c r="BJ55" s="4">
        <f>AS55</f>
        <v>13.7</v>
      </c>
    </row>
    <row r="56" spans="1:38" ht="11.25">
      <c r="A56" s="1">
        <v>209</v>
      </c>
      <c r="B56" s="1">
        <v>1268</v>
      </c>
      <c r="C56" s="1" t="s">
        <v>0</v>
      </c>
      <c r="D56" s="1">
        <v>28</v>
      </c>
      <c r="E56" s="1" t="s">
        <v>1</v>
      </c>
      <c r="F56" s="1">
        <v>2</v>
      </c>
      <c r="G56" s="1">
        <v>52</v>
      </c>
      <c r="H56" s="1">
        <v>53</v>
      </c>
      <c r="I56" s="3">
        <v>141.93</v>
      </c>
      <c r="J56" s="1">
        <v>0.5</v>
      </c>
      <c r="K56" s="18" t="s">
        <v>7</v>
      </c>
      <c r="L56" s="25" t="s">
        <v>23</v>
      </c>
      <c r="M56" s="1"/>
      <c r="N56" s="20">
        <v>12</v>
      </c>
      <c r="O56" s="20">
        <v>1</v>
      </c>
      <c r="Q56" t="s">
        <v>39</v>
      </c>
      <c r="R56" s="2">
        <v>0.5</v>
      </c>
      <c r="S56" s="4">
        <v>105.4</v>
      </c>
      <c r="T56" s="4">
        <v>33.5</v>
      </c>
      <c r="U56" s="5">
        <v>0.372</v>
      </c>
      <c r="W56" s="19" t="s">
        <v>132</v>
      </c>
      <c r="Y56" s="8" t="s">
        <v>138</v>
      </c>
      <c r="Z56" s="8">
        <v>17</v>
      </c>
      <c r="AA56" s="8" t="s">
        <v>0</v>
      </c>
      <c r="AB56" s="8">
        <v>1</v>
      </c>
      <c r="AC56" s="8">
        <v>105.2</v>
      </c>
      <c r="AD56" s="8">
        <v>33.1</v>
      </c>
      <c r="AE56" s="8">
        <v>10</v>
      </c>
      <c r="AF56" s="8">
        <v>80</v>
      </c>
      <c r="AG56" s="8">
        <v>0.364</v>
      </c>
      <c r="AH56" s="4">
        <f t="shared" si="2"/>
        <v>97.84946236559139</v>
      </c>
      <c r="AJ56" t="s">
        <v>138</v>
      </c>
      <c r="AK56" s="21">
        <v>-80</v>
      </c>
      <c r="AL56" s="21">
        <v>-80</v>
      </c>
    </row>
    <row r="57" spans="1:38" ht="11.25">
      <c r="A57" s="1">
        <v>209</v>
      </c>
      <c r="B57" s="1">
        <v>1268</v>
      </c>
      <c r="C57" s="1" t="s">
        <v>0</v>
      </c>
      <c r="D57" s="1">
        <v>28</v>
      </c>
      <c r="E57" s="1" t="s">
        <v>1</v>
      </c>
      <c r="F57" s="1">
        <v>2</v>
      </c>
      <c r="G57" s="1">
        <v>87</v>
      </c>
      <c r="H57" s="1">
        <v>89</v>
      </c>
      <c r="I57" s="3">
        <v>142.29</v>
      </c>
      <c r="J57" s="1">
        <v>10</v>
      </c>
      <c r="K57" s="18">
        <v>5</v>
      </c>
      <c r="L57" s="25" t="s">
        <v>29</v>
      </c>
      <c r="N57" s="20">
        <v>12</v>
      </c>
      <c r="O57" s="20">
        <v>1.5</v>
      </c>
      <c r="Q57" t="s">
        <v>39</v>
      </c>
      <c r="R57" s="2">
        <v>8</v>
      </c>
      <c r="S57" s="4">
        <v>217.6</v>
      </c>
      <c r="T57" s="4">
        <v>12.6</v>
      </c>
      <c r="U57" s="5">
        <v>0.29</v>
      </c>
      <c r="W57" s="5" t="s">
        <v>40</v>
      </c>
      <c r="Y57" s="8" t="s">
        <v>137</v>
      </c>
      <c r="Z57" s="8">
        <v>16</v>
      </c>
      <c r="AA57" s="8" t="s">
        <v>46</v>
      </c>
      <c r="AB57" s="8">
        <v>2.3</v>
      </c>
      <c r="AC57" s="8">
        <v>217.8</v>
      </c>
      <c r="AD57" s="8">
        <v>11.9</v>
      </c>
      <c r="AE57" s="8">
        <v>10</v>
      </c>
      <c r="AF57" s="8">
        <v>200</v>
      </c>
      <c r="AG57" s="8">
        <v>0.2669</v>
      </c>
      <c r="AH57" s="4">
        <f t="shared" si="2"/>
        <v>92.03448275862071</v>
      </c>
      <c r="AJ57" t="s">
        <v>137</v>
      </c>
      <c r="AK57" s="21">
        <v>90.6</v>
      </c>
      <c r="AL57" s="21">
        <v>90.19</v>
      </c>
    </row>
    <row r="58" ht="11.25">
      <c r="Z58" s="10"/>
    </row>
    <row r="61" spans="21:26" ht="11.25">
      <c r="U61" s="17"/>
      <c r="Z61" s="10"/>
    </row>
    <row r="62" ht="11.25">
      <c r="U62" s="17"/>
    </row>
    <row r="63" ht="11.25">
      <c r="U63" s="17"/>
    </row>
    <row r="64" ht="11.25">
      <c r="U64" s="17"/>
    </row>
    <row r="65" ht="11.25">
      <c r="U65" s="17"/>
    </row>
  </sheetData>
  <mergeCells count="1">
    <mergeCell ref="BG3:BJ3"/>
  </mergeCells>
  <printOptions/>
  <pageMargins left="0.75" right="0.75" top="1" bottom="1" header="0.5" footer="0.5"/>
  <pageSetup fitToHeight="1" fitToWidth="1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2003-06-01T08:36:19Z</cp:lastPrinted>
  <dcterms:created xsi:type="dcterms:W3CDTF">2003-05-31T07:06:07Z</dcterms:created>
  <dcterms:modified xsi:type="dcterms:W3CDTF">2004-04-27T20:31:04Z</dcterms:modified>
  <cp:category/>
  <cp:version/>
  <cp:contentType/>
  <cp:contentStatus/>
</cp:coreProperties>
</file>