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36" yWindow="216" windowWidth="11376" windowHeight="12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<sst xmlns="http://schemas.openxmlformats.org/spreadsheetml/2006/main" count="261" uniqueCount="98">
  <si>
    <t>A</t>
  </si>
  <si>
    <t>R</t>
  </si>
  <si>
    <t xml:space="preserve">4B   </t>
  </si>
  <si>
    <t>Leg</t>
  </si>
  <si>
    <t>Site</t>
  </si>
  <si>
    <t>H</t>
  </si>
  <si>
    <t>T</t>
  </si>
  <si>
    <t>Sc</t>
  </si>
  <si>
    <t>Piece</t>
  </si>
  <si>
    <t>Core</t>
  </si>
  <si>
    <t>*from curatorial log</t>
  </si>
  <si>
    <t>CODE</t>
  </si>
  <si>
    <t>PMAG</t>
  </si>
  <si>
    <t xml:space="preserve">8B   </t>
  </si>
  <si>
    <t>STRX</t>
  </si>
  <si>
    <t>PP</t>
  </si>
  <si>
    <t>Dec</t>
  </si>
  <si>
    <t>Inc</t>
  </si>
  <si>
    <t>Meas.</t>
  </si>
  <si>
    <t>Comments</t>
  </si>
  <si>
    <t>Demag.</t>
  </si>
  <si>
    <t>2G</t>
  </si>
  <si>
    <t>AF</t>
  </si>
  <si>
    <t>F</t>
  </si>
  <si>
    <t>Sample</t>
  </si>
  <si>
    <t>npts</t>
  </si>
  <si>
    <t>*A=anchored</t>
  </si>
  <si>
    <t>*F=no origin</t>
  </si>
  <si>
    <t>MAD</t>
  </si>
  <si>
    <t>Low</t>
  </si>
  <si>
    <t>High</t>
  </si>
  <si>
    <t>max</t>
  </si>
  <si>
    <t>int</t>
  </si>
  <si>
    <t>min</t>
  </si>
  <si>
    <t>F12</t>
  </si>
  <si>
    <t>F23</t>
  </si>
  <si>
    <t>sig</t>
  </si>
  <si>
    <t>Anis. (P)</t>
  </si>
  <si>
    <t>Lith.</t>
  </si>
  <si>
    <t>+</t>
  </si>
  <si>
    <t>Igneous</t>
  </si>
  <si>
    <t>Met.</t>
  </si>
  <si>
    <t>Talc</t>
  </si>
  <si>
    <t>NRMtreat</t>
  </si>
  <si>
    <t>VDStreat</t>
  </si>
  <si>
    <t>MDF/MDT</t>
  </si>
  <si>
    <t>MDF'/MDT'</t>
  </si>
  <si>
    <t>sample</t>
  </si>
  <si>
    <t>B</t>
  </si>
  <si>
    <t>M</t>
  </si>
  <si>
    <t xml:space="preserve">20B  </t>
  </si>
  <si>
    <t>C</t>
  </si>
  <si>
    <t>D</t>
  </si>
  <si>
    <t xml:space="preserve">12A  </t>
  </si>
  <si>
    <t xml:space="preserve">12B  </t>
  </si>
  <si>
    <t>70A01R1108</t>
  </si>
  <si>
    <t>70B01R1098</t>
  </si>
  <si>
    <t>70B01R1115</t>
  </si>
  <si>
    <t>70B04M1104</t>
  </si>
  <si>
    <t>70B04M2057</t>
  </si>
  <si>
    <t>70B04M2125</t>
  </si>
  <si>
    <t>70B04M3006</t>
  </si>
  <si>
    <t>70B07R1105</t>
  </si>
  <si>
    <t>70B07R2122</t>
  </si>
  <si>
    <t>70B08R1127</t>
  </si>
  <si>
    <t>70B10M1027</t>
  </si>
  <si>
    <t>70C01R1050</t>
  </si>
  <si>
    <t>70C01R1063</t>
  </si>
  <si>
    <t>70C01R1071</t>
  </si>
  <si>
    <t>70C02R1067</t>
  </si>
  <si>
    <t>70D03R1059</t>
  </si>
  <si>
    <t>70D03R2049</t>
  </si>
  <si>
    <t>70D03R2053</t>
  </si>
  <si>
    <t>70D04R1091</t>
  </si>
  <si>
    <t>70D04R1101</t>
  </si>
  <si>
    <t>70D06R1033</t>
  </si>
  <si>
    <t>AMS (rotated to 180)</t>
  </si>
  <si>
    <r>
      <t>Geographic</t>
    </r>
    <r>
      <rPr>
        <sz val="9"/>
        <rFont val="Geneva"/>
        <family val="0"/>
      </rPr>
      <t xml:space="preserve"> coordinates</t>
    </r>
  </si>
  <si>
    <t>Top (cm)</t>
  </si>
  <si>
    <t>Bot (cm)</t>
  </si>
  <si>
    <t>Depth (mbsf)</t>
  </si>
  <si>
    <t>Corr. Depth (mbsf)</t>
  </si>
  <si>
    <t xml:space="preserve"> Nominal vol (cm3)</t>
  </si>
  <si>
    <t>Meas. Vol</t>
  </si>
  <si>
    <t>NRMdec</t>
  </si>
  <si>
    <t>NRMinc</t>
  </si>
  <si>
    <t>NRMint (A/m)</t>
  </si>
  <si>
    <t>PCA type</t>
  </si>
  <si>
    <t>Magnitude (A/m)</t>
  </si>
  <si>
    <t>PCA (%)</t>
  </si>
  <si>
    <t>*assuming 10 cm3 vol</t>
  </si>
  <si>
    <t>Susc (10-6 SI)</t>
  </si>
  <si>
    <t>F (int/min)</t>
  </si>
  <si>
    <t>L (max/int)</t>
  </si>
  <si>
    <t>Dec (min)</t>
  </si>
  <si>
    <t>Inc (min)</t>
  </si>
  <si>
    <t>Dec (max)</t>
  </si>
  <si>
    <t>Inc (max)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</si>
</sst>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1"/>
      <name val="Geneva"/>
      <family val="0"/>
    </font>
    <font>
      <sz val="9"/>
      <color indexed="57"/>
      <name val="Geneva"/>
      <family val="0"/>
    </font>
    <font>
      <sz val="9"/>
      <color indexed="10"/>
      <name val="Geneva"/>
      <family val="0"/>
    </font>
    <font>
      <sz val="9"/>
      <color indexed="53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6" fillId="0" borderId="1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2" fontId="5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4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6"/>
  <sheetViews>
    <sheetView tabSelected="1" workbookViewId="0" topLeftCell="A1">
      <selection activeCell="A5" sqref="A5"/>
    </sheetView>
  </sheetViews>
  <sheetFormatPr defaultColWidth="9.00390625" defaultRowHeight="12"/>
  <cols>
    <col min="1" max="1" width="4.625" style="1" customWidth="1"/>
    <col min="2" max="2" width="6.625" style="1" customWidth="1"/>
    <col min="3" max="3" width="3.875" style="1" customWidth="1"/>
    <col min="4" max="4" width="5.625" style="1" customWidth="1"/>
    <col min="5" max="5" width="2.875" style="1" customWidth="1"/>
    <col min="6" max="6" width="3.625" style="1" customWidth="1"/>
    <col min="7" max="7" width="4.875" style="15" customWidth="1"/>
    <col min="8" max="8" width="5.00390625" style="15" customWidth="1"/>
    <col min="9" max="10" width="7.125" style="17" customWidth="1"/>
    <col min="11" max="11" width="7.50390625" style="1" customWidth="1"/>
    <col min="12" max="12" width="6.00390625" style="13" customWidth="1"/>
    <col min="13" max="13" width="7.125" style="1" customWidth="1"/>
    <col min="14" max="14" width="5.875" style="0" customWidth="1"/>
    <col min="15" max="15" width="6.875" style="0" customWidth="1"/>
    <col min="16" max="16" width="5.875" style="0" customWidth="1"/>
    <col min="17" max="17" width="3.875" style="0" customWidth="1"/>
    <col min="18" max="18" width="6.50390625" style="0" customWidth="1"/>
    <col min="19" max="19" width="7.50390625" style="2" customWidth="1"/>
    <col min="20" max="21" width="8.375" style="3" customWidth="1"/>
    <col min="22" max="22" width="11.375" style="4" bestFit="1" customWidth="1"/>
    <col min="23" max="23" width="2.875" style="4" customWidth="1"/>
    <col min="24" max="24" width="6.875" style="4" customWidth="1"/>
    <col min="25" max="25" width="11.00390625" style="0" customWidth="1"/>
    <col min="26" max="26" width="10.875" style="5" customWidth="1"/>
    <col min="27" max="27" width="5.375" style="5" customWidth="1"/>
    <col min="28" max="28" width="5.125" style="5" customWidth="1"/>
    <col min="29" max="29" width="6.00390625" style="5" customWidth="1"/>
    <col min="30" max="31" width="6.375" style="6" customWidth="1"/>
    <col min="32" max="33" width="6.375" style="5" customWidth="1"/>
    <col min="34" max="34" width="9.875" style="5" customWidth="1"/>
    <col min="35" max="35" width="7.125" style="3" customWidth="1"/>
    <col min="36" max="36" width="3.625" style="3" customWidth="1"/>
    <col min="37" max="37" width="12.50390625" style="3" customWidth="1"/>
    <col min="38" max="38" width="9.00390625" style="14" customWidth="1"/>
    <col min="39" max="39" width="9.75390625" style="14" customWidth="1"/>
    <col min="40" max="40" width="4.25390625" style="14" customWidth="1"/>
    <col min="41" max="41" width="11.00390625" style="0" customWidth="1"/>
    <col min="42" max="42" width="10.875" style="0" customWidth="1"/>
    <col min="43" max="43" width="8.50390625" style="0" customWidth="1"/>
    <col min="44" max="44" width="7.375" style="7" customWidth="1"/>
    <col min="45" max="46" width="6.50390625" style="3" customWidth="1"/>
    <col min="47" max="47" width="7.00390625" style="7" customWidth="1"/>
    <col min="48" max="49" width="6.625" style="3" customWidth="1"/>
    <col min="50" max="50" width="7.00390625" style="7" customWidth="1"/>
    <col min="51" max="52" width="6.125" style="3" customWidth="1"/>
    <col min="53" max="55" width="7.625" style="2" customWidth="1"/>
    <col min="56" max="56" width="7.625" style="11" customWidth="1"/>
    <col min="57" max="58" width="8.125" style="11" customWidth="1"/>
    <col min="59" max="59" width="3.375" style="0" customWidth="1"/>
    <col min="60" max="63" width="6.50390625" style="0" customWidth="1"/>
    <col min="64" max="16384" width="11.00390625" style="0" customWidth="1"/>
  </cols>
  <sheetData>
    <row r="1" ht="11.25">
      <c r="AB1" s="5" t="s">
        <v>26</v>
      </c>
    </row>
    <row r="2" ht="11.25">
      <c r="AB2" s="5" t="s">
        <v>27</v>
      </c>
    </row>
    <row r="3" spans="1:61" ht="11.25">
      <c r="A3" s="1" t="s">
        <v>10</v>
      </c>
      <c r="G3" s="16"/>
      <c r="H3" s="16"/>
      <c r="I3" s="18"/>
      <c r="J3" s="18"/>
      <c r="O3" t="s">
        <v>40</v>
      </c>
      <c r="P3" t="s">
        <v>41</v>
      </c>
      <c r="AL3" s="14" t="s">
        <v>45</v>
      </c>
      <c r="AM3" s="14" t="s">
        <v>46</v>
      </c>
      <c r="AP3" t="s">
        <v>90</v>
      </c>
      <c r="AR3" s="8"/>
      <c r="AS3" s="9"/>
      <c r="AT3" s="9"/>
      <c r="AU3" s="19" t="s">
        <v>77</v>
      </c>
      <c r="AV3" s="9"/>
      <c r="AW3" s="9"/>
      <c r="AX3" s="8"/>
      <c r="AY3" s="9"/>
      <c r="AZ3" s="9"/>
      <c r="BA3" s="10"/>
      <c r="BB3" s="10"/>
      <c r="BC3" s="10"/>
      <c r="BD3" s="12"/>
      <c r="BI3" t="s">
        <v>76</v>
      </c>
    </row>
    <row r="4" spans="1:63" s="25" customFormat="1" ht="45">
      <c r="A4" s="20" t="s">
        <v>3</v>
      </c>
      <c r="B4" s="20" t="s">
        <v>4</v>
      </c>
      <c r="C4" s="20" t="s">
        <v>5</v>
      </c>
      <c r="D4" s="20" t="s">
        <v>9</v>
      </c>
      <c r="E4" s="20" t="s">
        <v>6</v>
      </c>
      <c r="F4" s="20" t="s">
        <v>7</v>
      </c>
      <c r="G4" s="21" t="s">
        <v>78</v>
      </c>
      <c r="H4" s="21" t="s">
        <v>79</v>
      </c>
      <c r="I4" s="22" t="s">
        <v>80</v>
      </c>
      <c r="J4" s="22" t="s">
        <v>81</v>
      </c>
      <c r="K4" s="20" t="s">
        <v>82</v>
      </c>
      <c r="L4" s="20" t="s">
        <v>8</v>
      </c>
      <c r="M4" s="23" t="s">
        <v>11</v>
      </c>
      <c r="N4" s="23"/>
      <c r="O4" s="24" t="s">
        <v>38</v>
      </c>
      <c r="P4" s="24" t="s">
        <v>42</v>
      </c>
      <c r="R4" s="25" t="s">
        <v>18</v>
      </c>
      <c r="S4" s="26" t="s">
        <v>83</v>
      </c>
      <c r="T4" s="27" t="s">
        <v>84</v>
      </c>
      <c r="U4" s="27" t="s">
        <v>85</v>
      </c>
      <c r="V4" s="28" t="s">
        <v>86</v>
      </c>
      <c r="W4" s="28"/>
      <c r="X4" s="28" t="s">
        <v>20</v>
      </c>
      <c r="Y4" s="25" t="s">
        <v>19</v>
      </c>
      <c r="Z4" s="29" t="s">
        <v>24</v>
      </c>
      <c r="AA4" s="29" t="s">
        <v>25</v>
      </c>
      <c r="AB4" s="29" t="s">
        <v>87</v>
      </c>
      <c r="AC4" s="29" t="s">
        <v>28</v>
      </c>
      <c r="AD4" s="30" t="s">
        <v>16</v>
      </c>
      <c r="AE4" s="30" t="s">
        <v>17</v>
      </c>
      <c r="AF4" s="29" t="s">
        <v>29</v>
      </c>
      <c r="AG4" s="29" t="s">
        <v>30</v>
      </c>
      <c r="AH4" s="29" t="s">
        <v>88</v>
      </c>
      <c r="AI4" s="27" t="s">
        <v>89</v>
      </c>
      <c r="AJ4" s="27"/>
      <c r="AK4" s="25" t="s">
        <v>47</v>
      </c>
      <c r="AL4" s="31" t="s">
        <v>43</v>
      </c>
      <c r="AM4" s="31" t="s">
        <v>44</v>
      </c>
      <c r="AN4" s="31"/>
      <c r="AO4" s="25" t="s">
        <v>24</v>
      </c>
      <c r="AP4" s="25" t="s">
        <v>91</v>
      </c>
      <c r="AQ4" s="25" t="s">
        <v>36</v>
      </c>
      <c r="AR4" s="32" t="s">
        <v>31</v>
      </c>
      <c r="AS4" s="27" t="s">
        <v>16</v>
      </c>
      <c r="AT4" s="27" t="s">
        <v>17</v>
      </c>
      <c r="AU4" s="32" t="s">
        <v>32</v>
      </c>
      <c r="AV4" s="27" t="s">
        <v>16</v>
      </c>
      <c r="AW4" s="27" t="s">
        <v>17</v>
      </c>
      <c r="AX4" s="32" t="s">
        <v>33</v>
      </c>
      <c r="AY4" s="27" t="s">
        <v>16</v>
      </c>
      <c r="AZ4" s="27" t="s">
        <v>17</v>
      </c>
      <c r="BA4" s="26" t="s">
        <v>23</v>
      </c>
      <c r="BB4" s="26" t="s">
        <v>34</v>
      </c>
      <c r="BC4" s="26" t="s">
        <v>35</v>
      </c>
      <c r="BD4" s="33" t="s">
        <v>37</v>
      </c>
      <c r="BE4" s="33" t="s">
        <v>92</v>
      </c>
      <c r="BF4" s="33" t="s">
        <v>93</v>
      </c>
      <c r="BG4" s="34"/>
      <c r="BH4" s="25" t="s">
        <v>94</v>
      </c>
      <c r="BI4" s="25" t="s">
        <v>95</v>
      </c>
      <c r="BJ4" s="25" t="s">
        <v>96</v>
      </c>
      <c r="BK4" s="25" t="s">
        <v>97</v>
      </c>
    </row>
    <row r="5" ht="11.25">
      <c r="AK5"/>
    </row>
    <row r="6" spans="1:63" ht="11.25">
      <c r="A6" s="1">
        <v>209</v>
      </c>
      <c r="B6" s="1">
        <v>1270</v>
      </c>
      <c r="C6" s="1" t="s">
        <v>0</v>
      </c>
      <c r="D6" s="1">
        <v>1</v>
      </c>
      <c r="E6" s="1" t="s">
        <v>1</v>
      </c>
      <c r="F6" s="1">
        <v>1</v>
      </c>
      <c r="G6" s="15">
        <v>108</v>
      </c>
      <c r="H6" s="15">
        <v>110</v>
      </c>
      <c r="I6" s="17">
        <v>1.08</v>
      </c>
      <c r="J6" s="17">
        <f>I6</f>
        <v>1.08</v>
      </c>
      <c r="K6" s="1">
        <v>10</v>
      </c>
      <c r="L6" s="13">
        <v>19</v>
      </c>
      <c r="M6" s="1" t="s">
        <v>15</v>
      </c>
      <c r="O6">
        <v>2</v>
      </c>
      <c r="R6" t="s">
        <v>21</v>
      </c>
      <c r="S6" s="2">
        <v>8</v>
      </c>
      <c r="T6" s="3">
        <v>292.9</v>
      </c>
      <c r="U6" s="3">
        <v>78.3</v>
      </c>
      <c r="V6" s="4">
        <v>4.41</v>
      </c>
      <c r="X6" s="4" t="s">
        <v>22</v>
      </c>
      <c r="Z6" s="5" t="s">
        <v>55</v>
      </c>
      <c r="AA6" s="5">
        <v>5</v>
      </c>
      <c r="AB6" s="5" t="s">
        <v>39</v>
      </c>
      <c r="AC6" s="5">
        <v>6.5</v>
      </c>
      <c r="AD6" s="5">
        <v>276.8</v>
      </c>
      <c r="AE6" s="5">
        <v>45.6</v>
      </c>
      <c r="AF6" s="5">
        <v>40</v>
      </c>
      <c r="AG6" s="5">
        <v>80</v>
      </c>
      <c r="AH6" s="5">
        <v>0.1386</v>
      </c>
      <c r="AI6" s="3">
        <f aca="true" t="shared" si="0" ref="AI6:AI26">(AH6/V6)*100</f>
        <v>3.1428571428571432</v>
      </c>
      <c r="AK6" t="s">
        <v>55</v>
      </c>
      <c r="AL6" s="14">
        <v>2.53</v>
      </c>
      <c r="AM6" s="14">
        <v>2.63</v>
      </c>
      <c r="AO6" t="s">
        <v>55</v>
      </c>
      <c r="AP6">
        <v>87073.3</v>
      </c>
      <c r="AQ6">
        <v>0.00036</v>
      </c>
      <c r="AR6">
        <v>0.352715</v>
      </c>
      <c r="AS6" s="3">
        <v>287.6</v>
      </c>
      <c r="AT6" s="3">
        <v>56.6</v>
      </c>
      <c r="AU6">
        <v>0.340868</v>
      </c>
      <c r="AV6" s="3">
        <v>137.9</v>
      </c>
      <c r="AW6" s="3">
        <v>29.6</v>
      </c>
      <c r="AX6">
        <v>0.306417</v>
      </c>
      <c r="AY6" s="3">
        <v>39.7</v>
      </c>
      <c r="AZ6" s="3">
        <v>13.9</v>
      </c>
      <c r="BA6">
        <v>3535.82</v>
      </c>
      <c r="BB6">
        <v>536.16</v>
      </c>
      <c r="BC6">
        <v>4534.29</v>
      </c>
      <c r="BD6" s="11">
        <f>AR6/AX6</f>
        <v>1.1510947499649171</v>
      </c>
      <c r="BE6" s="11">
        <f>AU6/AX6</f>
        <v>1.112431751502038</v>
      </c>
      <c r="BF6" s="11">
        <f>AR6/AU6</f>
        <v>1.0347553891829095</v>
      </c>
      <c r="BG6" s="2"/>
      <c r="BH6" s="3">
        <v>302.9</v>
      </c>
      <c r="BI6" s="3">
        <v>13.9</v>
      </c>
      <c r="BJ6" s="3">
        <v>190.8</v>
      </c>
      <c r="BK6" s="3">
        <v>56.6</v>
      </c>
    </row>
    <row r="7" spans="1:63" ht="11.25">
      <c r="A7" s="1">
        <v>209</v>
      </c>
      <c r="B7" s="1">
        <v>1270</v>
      </c>
      <c r="C7" s="1" t="s">
        <v>48</v>
      </c>
      <c r="D7" s="1">
        <v>1</v>
      </c>
      <c r="E7" s="1" t="s">
        <v>1</v>
      </c>
      <c r="F7" s="1">
        <v>1</v>
      </c>
      <c r="G7" s="15">
        <v>98</v>
      </c>
      <c r="H7" s="15">
        <v>100</v>
      </c>
      <c r="I7" s="17">
        <v>0.98</v>
      </c>
      <c r="J7" s="17">
        <f aca="true" t="shared" si="1" ref="J7:J26">I7</f>
        <v>0.98</v>
      </c>
      <c r="K7" s="1">
        <v>10</v>
      </c>
      <c r="L7" s="13">
        <v>16</v>
      </c>
      <c r="M7" s="1" t="s">
        <v>15</v>
      </c>
      <c r="O7">
        <v>10</v>
      </c>
      <c r="R7" t="s">
        <v>21</v>
      </c>
      <c r="S7" s="2">
        <v>8</v>
      </c>
      <c r="T7" s="3">
        <v>129.7</v>
      </c>
      <c r="U7" s="3">
        <v>72.4</v>
      </c>
      <c r="V7" s="4">
        <v>6.62</v>
      </c>
      <c r="X7" s="4" t="s">
        <v>22</v>
      </c>
      <c r="Z7" s="5" t="s">
        <v>56</v>
      </c>
      <c r="AA7" s="5">
        <v>9</v>
      </c>
      <c r="AB7" s="5" t="s">
        <v>39</v>
      </c>
      <c r="AC7" s="5">
        <v>2.3</v>
      </c>
      <c r="AD7" s="5">
        <v>174.9</v>
      </c>
      <c r="AE7" s="5">
        <v>-1.2</v>
      </c>
      <c r="AF7" s="5">
        <v>25</v>
      </c>
      <c r="AG7" s="5">
        <v>80</v>
      </c>
      <c r="AH7" s="5">
        <v>0.3955</v>
      </c>
      <c r="AI7" s="3">
        <f t="shared" si="0"/>
        <v>5.974320241691843</v>
      </c>
      <c r="AK7" t="s">
        <v>56</v>
      </c>
      <c r="AL7" s="14">
        <v>2.94</v>
      </c>
      <c r="AM7" s="14">
        <v>3.29</v>
      </c>
      <c r="AO7" t="s">
        <v>56</v>
      </c>
      <c r="AP7">
        <v>38263.3</v>
      </c>
      <c r="AQ7">
        <v>0.00011</v>
      </c>
      <c r="AR7">
        <v>0.340963</v>
      </c>
      <c r="AS7" s="3">
        <v>150</v>
      </c>
      <c r="AT7" s="3">
        <v>25.5</v>
      </c>
      <c r="AU7">
        <v>0.337997</v>
      </c>
      <c r="AV7" s="3">
        <v>29.7</v>
      </c>
      <c r="AW7" s="3">
        <v>46.7</v>
      </c>
      <c r="AX7">
        <v>0.321039</v>
      </c>
      <c r="AY7" s="3">
        <v>257.6</v>
      </c>
      <c r="AZ7" s="3">
        <v>32.3</v>
      </c>
      <c r="BA7">
        <v>7309</v>
      </c>
      <c r="BB7">
        <v>347.75</v>
      </c>
      <c r="BC7">
        <v>9999.9</v>
      </c>
      <c r="BD7" s="11">
        <f aca="true" t="shared" si="2" ref="BD7:BD26">AR7/AX7</f>
        <v>1.0620609957045717</v>
      </c>
      <c r="BE7" s="11">
        <f aca="true" t="shared" si="3" ref="BE7:BE26">AU7/AX7</f>
        <v>1.052822242780472</v>
      </c>
      <c r="BF7" s="11">
        <f aca="true" t="shared" si="4" ref="BF7:BF26">AR7/AU7</f>
        <v>1.0087752258156137</v>
      </c>
      <c r="BG7" s="2"/>
      <c r="BH7" s="3">
        <v>262.7</v>
      </c>
      <c r="BI7" s="3">
        <v>32.3</v>
      </c>
      <c r="BJ7" s="3">
        <v>155.1</v>
      </c>
      <c r="BK7" s="3">
        <v>25.5</v>
      </c>
    </row>
    <row r="8" spans="1:63" ht="11.25">
      <c r="A8" s="1">
        <v>209</v>
      </c>
      <c r="B8" s="1">
        <v>1270</v>
      </c>
      <c r="C8" s="1" t="s">
        <v>48</v>
      </c>
      <c r="D8" s="1">
        <v>1</v>
      </c>
      <c r="E8" s="1" t="s">
        <v>1</v>
      </c>
      <c r="F8" s="1">
        <v>1</v>
      </c>
      <c r="G8" s="15">
        <v>115</v>
      </c>
      <c r="H8" s="15">
        <v>117</v>
      </c>
      <c r="I8" s="17">
        <v>1.15</v>
      </c>
      <c r="J8" s="17">
        <f t="shared" si="1"/>
        <v>1.15</v>
      </c>
      <c r="K8" s="1">
        <v>10</v>
      </c>
      <c r="L8" s="13">
        <v>17</v>
      </c>
      <c r="M8" s="1" t="s">
        <v>12</v>
      </c>
      <c r="O8">
        <v>10</v>
      </c>
      <c r="R8" t="s">
        <v>21</v>
      </c>
      <c r="S8" s="2">
        <v>10.8</v>
      </c>
      <c r="T8" s="3">
        <v>180.5</v>
      </c>
      <c r="U8" s="3">
        <v>71.3</v>
      </c>
      <c r="V8" s="4">
        <v>16.4</v>
      </c>
      <c r="X8" s="4" t="s">
        <v>22</v>
      </c>
      <c r="Z8" s="5" t="s">
        <v>57</v>
      </c>
      <c r="AA8" s="5">
        <v>7</v>
      </c>
      <c r="AB8" s="5" t="s">
        <v>39</v>
      </c>
      <c r="AC8" s="5">
        <v>1.7</v>
      </c>
      <c r="AD8" s="5">
        <v>201.4</v>
      </c>
      <c r="AE8" s="5">
        <v>-6.7</v>
      </c>
      <c r="AF8" s="5">
        <v>35</v>
      </c>
      <c r="AG8" s="5">
        <v>100</v>
      </c>
      <c r="AH8" s="5">
        <v>0.4809</v>
      </c>
      <c r="AI8" s="3">
        <f t="shared" si="0"/>
        <v>2.932317073170732</v>
      </c>
      <c r="AK8" t="s">
        <v>57</v>
      </c>
      <c r="AL8" s="14">
        <v>3.19</v>
      </c>
      <c r="AM8" s="14">
        <v>3.29</v>
      </c>
      <c r="AO8" t="s">
        <v>57</v>
      </c>
      <c r="AP8">
        <v>94973.3</v>
      </c>
      <c r="AQ8">
        <v>0.00028</v>
      </c>
      <c r="AR8">
        <v>0.351299</v>
      </c>
      <c r="AS8" s="3">
        <v>104.3</v>
      </c>
      <c r="AT8" s="3">
        <v>73.2</v>
      </c>
      <c r="AU8">
        <v>0.342456</v>
      </c>
      <c r="AV8" s="3">
        <v>14.2</v>
      </c>
      <c r="AW8" s="3">
        <v>0</v>
      </c>
      <c r="AX8">
        <v>0.306245</v>
      </c>
      <c r="AY8" s="3">
        <v>284.2</v>
      </c>
      <c r="AZ8" s="3">
        <v>16.8</v>
      </c>
      <c r="BA8">
        <v>5948.14</v>
      </c>
      <c r="BB8">
        <v>510.22</v>
      </c>
      <c r="BC8">
        <v>8553.49</v>
      </c>
      <c r="BD8" s="11">
        <f t="shared" si="2"/>
        <v>1.1471175039592483</v>
      </c>
      <c r="BE8" s="11">
        <f t="shared" si="3"/>
        <v>1.1182419304804976</v>
      </c>
      <c r="BF8" s="11">
        <f t="shared" si="4"/>
        <v>1.0258222954189735</v>
      </c>
      <c r="BG8" s="2"/>
      <c r="BH8" s="3">
        <v>262.8</v>
      </c>
      <c r="BI8" s="3">
        <v>16.8</v>
      </c>
      <c r="BJ8" s="3">
        <v>82.9</v>
      </c>
      <c r="BK8" s="3">
        <v>73.2</v>
      </c>
    </row>
    <row r="9" spans="1:63" ht="11.25">
      <c r="A9" s="1">
        <v>209</v>
      </c>
      <c r="B9" s="1">
        <v>1270</v>
      </c>
      <c r="C9" s="1" t="s">
        <v>48</v>
      </c>
      <c r="D9" s="1">
        <v>4</v>
      </c>
      <c r="E9" s="1" t="s">
        <v>49</v>
      </c>
      <c r="F9" s="1">
        <v>1</v>
      </c>
      <c r="G9" s="15">
        <v>104</v>
      </c>
      <c r="H9" s="15">
        <v>106</v>
      </c>
      <c r="I9" s="17">
        <v>18.54</v>
      </c>
      <c r="J9" s="17">
        <f>I9-3.88</f>
        <v>14.66</v>
      </c>
      <c r="K9" s="1">
        <v>10</v>
      </c>
      <c r="L9" s="13">
        <v>14</v>
      </c>
      <c r="M9" s="1" t="s">
        <v>12</v>
      </c>
      <c r="O9">
        <v>10</v>
      </c>
      <c r="R9" t="s">
        <v>21</v>
      </c>
      <c r="S9" s="2">
        <v>10.55</v>
      </c>
      <c r="T9" s="3">
        <v>169.1</v>
      </c>
      <c r="U9" s="3">
        <v>62.5</v>
      </c>
      <c r="V9" s="4">
        <v>9.65</v>
      </c>
      <c r="X9" s="4" t="s">
        <v>22</v>
      </c>
      <c r="Z9" s="5" t="s">
        <v>58</v>
      </c>
      <c r="AA9" s="5">
        <v>8</v>
      </c>
      <c r="AB9" s="5" t="s">
        <v>39</v>
      </c>
      <c r="AC9" s="5">
        <v>2.8</v>
      </c>
      <c r="AD9" s="5">
        <v>155.3</v>
      </c>
      <c r="AE9" s="5">
        <v>-8.4</v>
      </c>
      <c r="AF9" s="5">
        <v>20</v>
      </c>
      <c r="AG9" s="5">
        <v>60</v>
      </c>
      <c r="AH9" s="5">
        <v>0.4628</v>
      </c>
      <c r="AI9" s="3">
        <f t="shared" si="0"/>
        <v>4.795854922279792</v>
      </c>
      <c r="AK9" t="s">
        <v>58</v>
      </c>
      <c r="AL9" s="14">
        <v>3.64</v>
      </c>
      <c r="AM9" s="14">
        <v>3.41</v>
      </c>
      <c r="AO9" t="s">
        <v>58</v>
      </c>
      <c r="AP9">
        <v>93873.3</v>
      </c>
      <c r="AQ9">
        <v>0.00022</v>
      </c>
      <c r="AR9">
        <v>0.348623</v>
      </c>
      <c r="AS9" s="3">
        <v>124.6</v>
      </c>
      <c r="AT9" s="3">
        <v>21.8</v>
      </c>
      <c r="AU9">
        <v>0.336055</v>
      </c>
      <c r="AV9" s="3">
        <v>28.2</v>
      </c>
      <c r="AW9" s="3">
        <v>15.6</v>
      </c>
      <c r="AX9">
        <v>0.315322</v>
      </c>
      <c r="AY9" s="3">
        <v>265.4</v>
      </c>
      <c r="AZ9" s="3">
        <v>62.7</v>
      </c>
      <c r="BA9">
        <v>4820.55</v>
      </c>
      <c r="BB9">
        <v>1682.77</v>
      </c>
      <c r="BC9">
        <v>4579.69</v>
      </c>
      <c r="BD9" s="11">
        <f t="shared" si="2"/>
        <v>1.1056095039356595</v>
      </c>
      <c r="BE9" s="11">
        <f t="shared" si="3"/>
        <v>1.0657518346325343</v>
      </c>
      <c r="BF9" s="11">
        <f t="shared" si="4"/>
        <v>1.0373986401035546</v>
      </c>
      <c r="BG9" s="2"/>
      <c r="BH9" s="3">
        <v>290.1</v>
      </c>
      <c r="BI9" s="3">
        <v>62.7</v>
      </c>
      <c r="BJ9" s="3">
        <v>149.3</v>
      </c>
      <c r="BK9" s="3">
        <v>21.8</v>
      </c>
    </row>
    <row r="10" spans="1:63" ht="11.25">
      <c r="A10" s="1">
        <v>209</v>
      </c>
      <c r="B10" s="1">
        <v>1270</v>
      </c>
      <c r="C10" s="1" t="s">
        <v>48</v>
      </c>
      <c r="D10" s="1">
        <v>4</v>
      </c>
      <c r="E10" s="1" t="s">
        <v>49</v>
      </c>
      <c r="F10" s="1">
        <v>2</v>
      </c>
      <c r="G10" s="15">
        <v>57</v>
      </c>
      <c r="H10" s="15">
        <v>59</v>
      </c>
      <c r="I10" s="17">
        <v>19.57</v>
      </c>
      <c r="J10" s="17">
        <f>I10-3.88</f>
        <v>15.690000000000001</v>
      </c>
      <c r="K10" s="1">
        <v>10</v>
      </c>
      <c r="L10" s="13">
        <v>9</v>
      </c>
      <c r="M10" s="1" t="s">
        <v>15</v>
      </c>
      <c r="O10">
        <v>10</v>
      </c>
      <c r="R10" t="s">
        <v>21</v>
      </c>
      <c r="S10" s="2">
        <v>8</v>
      </c>
      <c r="T10" s="3">
        <v>172.8</v>
      </c>
      <c r="U10" s="3">
        <v>63.4</v>
      </c>
      <c r="V10" s="4">
        <v>15.1</v>
      </c>
      <c r="X10" s="4" t="s">
        <v>22</v>
      </c>
      <c r="Z10" s="5" t="s">
        <v>59</v>
      </c>
      <c r="AA10" s="5">
        <v>8</v>
      </c>
      <c r="AB10" s="5" t="s">
        <v>39</v>
      </c>
      <c r="AC10" s="5">
        <v>4.7</v>
      </c>
      <c r="AD10" s="5">
        <v>163.8</v>
      </c>
      <c r="AE10" s="5">
        <v>-23.4</v>
      </c>
      <c r="AF10" s="5">
        <v>20</v>
      </c>
      <c r="AG10" s="5">
        <v>60</v>
      </c>
      <c r="AH10" s="5">
        <v>0.7258</v>
      </c>
      <c r="AI10" s="3">
        <f t="shared" si="0"/>
        <v>4.806622516556292</v>
      </c>
      <c r="AK10" t="s">
        <v>59</v>
      </c>
      <c r="AL10" s="14">
        <v>3.57</v>
      </c>
      <c r="AM10" s="14">
        <v>3.62</v>
      </c>
      <c r="AO10" t="s">
        <v>59</v>
      </c>
      <c r="AP10">
        <v>92330</v>
      </c>
      <c r="AQ10">
        <v>0.00024</v>
      </c>
      <c r="AR10">
        <v>0.341862</v>
      </c>
      <c r="AS10" s="3">
        <v>130.6</v>
      </c>
      <c r="AT10" s="3">
        <v>42.4</v>
      </c>
      <c r="AU10">
        <v>0.337162</v>
      </c>
      <c r="AV10" s="3">
        <v>10.8</v>
      </c>
      <c r="AW10" s="3">
        <v>28.6</v>
      </c>
      <c r="AX10">
        <v>0.320976</v>
      </c>
      <c r="AY10" s="3">
        <v>259</v>
      </c>
      <c r="AZ10" s="3">
        <v>34.2</v>
      </c>
      <c r="BA10">
        <v>1647.67</v>
      </c>
      <c r="BB10">
        <v>189.53</v>
      </c>
      <c r="BC10">
        <v>2247.23</v>
      </c>
      <c r="BD10" s="11">
        <f t="shared" si="2"/>
        <v>1.065070285628832</v>
      </c>
      <c r="BE10" s="11">
        <f t="shared" si="3"/>
        <v>1.0504274462888192</v>
      </c>
      <c r="BF10" s="11">
        <f t="shared" si="4"/>
        <v>1.0139398864640736</v>
      </c>
      <c r="BG10" s="2"/>
      <c r="BH10" s="3">
        <v>275.2</v>
      </c>
      <c r="BI10" s="3">
        <v>34.2</v>
      </c>
      <c r="BJ10" s="3">
        <v>146.8</v>
      </c>
      <c r="BK10" s="3">
        <v>42.4</v>
      </c>
    </row>
    <row r="11" spans="1:63" ht="11.25">
      <c r="A11" s="1">
        <v>209</v>
      </c>
      <c r="B11" s="1">
        <v>1270</v>
      </c>
      <c r="C11" s="1" t="s">
        <v>48</v>
      </c>
      <c r="D11" s="1">
        <v>4</v>
      </c>
      <c r="E11" s="1" t="s">
        <v>49</v>
      </c>
      <c r="F11" s="1">
        <v>2</v>
      </c>
      <c r="G11" s="15">
        <v>125</v>
      </c>
      <c r="H11" s="15">
        <v>127</v>
      </c>
      <c r="I11" s="17">
        <v>20.25</v>
      </c>
      <c r="J11" s="17">
        <f>I11-3.88</f>
        <v>16.37</v>
      </c>
      <c r="K11" s="1">
        <v>10</v>
      </c>
      <c r="L11" s="13">
        <v>19</v>
      </c>
      <c r="M11" s="1" t="s">
        <v>15</v>
      </c>
      <c r="O11">
        <v>16</v>
      </c>
      <c r="R11" t="s">
        <v>21</v>
      </c>
      <c r="S11" s="2">
        <v>8</v>
      </c>
      <c r="T11" s="3">
        <v>45.5</v>
      </c>
      <c r="U11" s="3">
        <v>72.3</v>
      </c>
      <c r="V11" s="4">
        <v>2.89</v>
      </c>
      <c r="X11" s="4" t="s">
        <v>22</v>
      </c>
      <c r="Z11" s="5" t="s">
        <v>60</v>
      </c>
      <c r="AA11" s="5">
        <v>10</v>
      </c>
      <c r="AB11" s="5" t="s">
        <v>39</v>
      </c>
      <c r="AC11" s="5">
        <v>7.8</v>
      </c>
      <c r="AD11" s="5">
        <v>51.7</v>
      </c>
      <c r="AE11" s="5">
        <v>2.9</v>
      </c>
      <c r="AF11" s="5">
        <v>10</v>
      </c>
      <c r="AG11" s="5">
        <v>60</v>
      </c>
      <c r="AH11" s="5">
        <v>0.3968</v>
      </c>
      <c r="AI11" s="3">
        <f t="shared" si="0"/>
        <v>13.730103806228373</v>
      </c>
      <c r="AK11" t="s">
        <v>60</v>
      </c>
      <c r="AL11" s="14">
        <v>2.77</v>
      </c>
      <c r="AM11" s="14">
        <v>3.16</v>
      </c>
      <c r="AO11" t="s">
        <v>60</v>
      </c>
      <c r="AP11">
        <v>20674.7</v>
      </c>
      <c r="AQ11">
        <v>0.00031</v>
      </c>
      <c r="AR11">
        <v>0.355754</v>
      </c>
      <c r="AS11" s="3">
        <v>240.4</v>
      </c>
      <c r="AT11" s="3">
        <v>22.3</v>
      </c>
      <c r="AU11">
        <v>0.331913</v>
      </c>
      <c r="AV11" s="3">
        <v>107.2</v>
      </c>
      <c r="AW11" s="3">
        <v>59.1</v>
      </c>
      <c r="AX11">
        <v>0.312333</v>
      </c>
      <c r="AY11" s="3">
        <v>339.1</v>
      </c>
      <c r="AZ11" s="3">
        <v>20.3</v>
      </c>
      <c r="BA11">
        <v>4042.41</v>
      </c>
      <c r="BB11">
        <v>3036.86</v>
      </c>
      <c r="BC11">
        <v>2048.48</v>
      </c>
      <c r="BD11" s="11">
        <f t="shared" si="2"/>
        <v>1.139021493085905</v>
      </c>
      <c r="BE11" s="11">
        <f t="shared" si="3"/>
        <v>1.0626895012694784</v>
      </c>
      <c r="BF11" s="11">
        <f t="shared" si="4"/>
        <v>1.0718290636401708</v>
      </c>
      <c r="BG11" s="2"/>
      <c r="BH11" s="3">
        <v>107.4</v>
      </c>
      <c r="BI11" s="3">
        <v>20.3</v>
      </c>
      <c r="BJ11" s="3">
        <v>8.7</v>
      </c>
      <c r="BK11" s="3">
        <v>22.3</v>
      </c>
    </row>
    <row r="12" spans="1:63" ht="11.25">
      <c r="A12" s="1">
        <v>209</v>
      </c>
      <c r="B12" s="1">
        <v>1270</v>
      </c>
      <c r="C12" s="1" t="s">
        <v>48</v>
      </c>
      <c r="D12" s="1">
        <v>4</v>
      </c>
      <c r="E12" s="1" t="s">
        <v>49</v>
      </c>
      <c r="F12" s="1">
        <v>3</v>
      </c>
      <c r="G12" s="15">
        <v>6</v>
      </c>
      <c r="H12" s="15">
        <v>8</v>
      </c>
      <c r="I12" s="17">
        <v>20.49</v>
      </c>
      <c r="J12" s="17">
        <f>I12-3.88</f>
        <v>16.61</v>
      </c>
      <c r="K12" s="1">
        <v>10</v>
      </c>
      <c r="L12" s="13">
        <v>1</v>
      </c>
      <c r="M12" s="1" t="s">
        <v>12</v>
      </c>
      <c r="O12">
        <v>16</v>
      </c>
      <c r="R12" t="s">
        <v>21</v>
      </c>
      <c r="S12" s="2">
        <v>11.25</v>
      </c>
      <c r="T12" s="3">
        <v>170.8</v>
      </c>
      <c r="U12" s="3">
        <v>55.2</v>
      </c>
      <c r="V12" s="4">
        <v>6.64</v>
      </c>
      <c r="X12" s="4" t="s">
        <v>22</v>
      </c>
      <c r="Z12" s="5" t="s">
        <v>61</v>
      </c>
      <c r="AA12" s="5">
        <v>8</v>
      </c>
      <c r="AB12" s="5" t="s">
        <v>39</v>
      </c>
      <c r="AC12" s="5">
        <v>4.1</v>
      </c>
      <c r="AD12" s="5">
        <v>170.9</v>
      </c>
      <c r="AE12" s="5">
        <v>-17.8</v>
      </c>
      <c r="AF12" s="5">
        <v>25</v>
      </c>
      <c r="AG12" s="5">
        <v>80</v>
      </c>
      <c r="AH12" s="5">
        <v>0.265</v>
      </c>
      <c r="AI12" s="3">
        <f t="shared" si="0"/>
        <v>3.990963855421687</v>
      </c>
      <c r="AK12" t="s">
        <v>61</v>
      </c>
      <c r="AL12" s="14">
        <v>4.16</v>
      </c>
      <c r="AM12" s="14">
        <v>4.33</v>
      </c>
      <c r="AO12" t="s">
        <v>61</v>
      </c>
      <c r="AP12">
        <v>55063.3</v>
      </c>
      <c r="AQ12">
        <v>0.00095</v>
      </c>
      <c r="AR12">
        <v>0.351198</v>
      </c>
      <c r="AS12" s="3">
        <v>143.2</v>
      </c>
      <c r="AT12" s="3">
        <v>42.4</v>
      </c>
      <c r="AU12">
        <v>0.341656</v>
      </c>
      <c r="AV12" s="3">
        <v>15.9</v>
      </c>
      <c r="AW12" s="3">
        <v>33.6</v>
      </c>
      <c r="AX12">
        <v>0.307147</v>
      </c>
      <c r="AY12" s="3">
        <v>264</v>
      </c>
      <c r="AZ12" s="3">
        <v>29.3</v>
      </c>
      <c r="BA12">
        <v>477.73</v>
      </c>
      <c r="BB12">
        <v>50.62</v>
      </c>
      <c r="BC12">
        <v>662.07</v>
      </c>
      <c r="BD12" s="11">
        <f t="shared" si="2"/>
        <v>1.1434199259637894</v>
      </c>
      <c r="BE12" s="11">
        <f t="shared" si="3"/>
        <v>1.1123533682568933</v>
      </c>
      <c r="BF12" s="11">
        <f t="shared" si="4"/>
        <v>1.0279286767977147</v>
      </c>
      <c r="BG12" s="2"/>
      <c r="BH12" s="3">
        <v>273.1</v>
      </c>
      <c r="BI12" s="3">
        <v>29.3</v>
      </c>
      <c r="BJ12" s="3">
        <v>152.3</v>
      </c>
      <c r="BK12" s="3">
        <v>42.4</v>
      </c>
    </row>
    <row r="13" spans="1:63" ht="11.25">
      <c r="A13" s="1">
        <v>209</v>
      </c>
      <c r="B13" s="1">
        <v>1270</v>
      </c>
      <c r="C13" s="1" t="s">
        <v>48</v>
      </c>
      <c r="D13" s="1">
        <v>7</v>
      </c>
      <c r="E13" s="1" t="s">
        <v>1</v>
      </c>
      <c r="F13" s="1">
        <v>1</v>
      </c>
      <c r="G13" s="15">
        <v>105</v>
      </c>
      <c r="H13" s="15">
        <v>107</v>
      </c>
      <c r="I13" s="17">
        <v>32.55</v>
      </c>
      <c r="J13" s="17">
        <f t="shared" si="1"/>
        <v>32.55</v>
      </c>
      <c r="K13" s="1">
        <v>10</v>
      </c>
      <c r="L13" s="13">
        <v>17</v>
      </c>
      <c r="M13" s="1" t="s">
        <v>15</v>
      </c>
      <c r="O13">
        <v>16</v>
      </c>
      <c r="R13" t="s">
        <v>21</v>
      </c>
      <c r="S13" s="2">
        <v>8</v>
      </c>
      <c r="T13" s="3">
        <v>314.1</v>
      </c>
      <c r="U13" s="3">
        <v>78.6</v>
      </c>
      <c r="V13" s="4">
        <v>0.747</v>
      </c>
      <c r="X13" s="4" t="s">
        <v>22</v>
      </c>
      <c r="Z13" s="5" t="s">
        <v>62</v>
      </c>
      <c r="AA13" s="5">
        <v>7</v>
      </c>
      <c r="AB13" s="5" t="s">
        <v>23</v>
      </c>
      <c r="AC13" s="5">
        <v>3.7</v>
      </c>
      <c r="AD13" s="5">
        <v>328.4</v>
      </c>
      <c r="AE13" s="5">
        <v>-27.9</v>
      </c>
      <c r="AF13" s="5">
        <v>20</v>
      </c>
      <c r="AG13" s="5">
        <v>60</v>
      </c>
      <c r="AH13" s="5">
        <v>0.125</v>
      </c>
      <c r="AI13" s="3">
        <f t="shared" si="0"/>
        <v>16.733601070950467</v>
      </c>
      <c r="AK13" t="s">
        <v>62</v>
      </c>
      <c r="AL13" s="14">
        <v>1.98</v>
      </c>
      <c r="AM13" s="14">
        <v>3.23</v>
      </c>
      <c r="AO13" t="s">
        <v>62</v>
      </c>
      <c r="AP13">
        <v>4909.3</v>
      </c>
      <c r="AQ13">
        <v>0.00024</v>
      </c>
      <c r="AR13">
        <v>0.345005</v>
      </c>
      <c r="AS13" s="3">
        <v>236.8</v>
      </c>
      <c r="AT13" s="3">
        <v>0.7</v>
      </c>
      <c r="AU13">
        <v>0.334187</v>
      </c>
      <c r="AV13" s="3">
        <v>329.2</v>
      </c>
      <c r="AW13" s="3">
        <v>73.5</v>
      </c>
      <c r="AX13">
        <v>0.320808</v>
      </c>
      <c r="AY13" s="3">
        <v>146.6</v>
      </c>
      <c r="AZ13" s="3">
        <v>16.5</v>
      </c>
      <c r="BA13">
        <v>1973.84</v>
      </c>
      <c r="BB13">
        <v>982.61</v>
      </c>
      <c r="BC13">
        <v>1503.06</v>
      </c>
      <c r="BD13" s="11">
        <f t="shared" si="2"/>
        <v>1.0754251764295155</v>
      </c>
      <c r="BE13" s="11">
        <f t="shared" si="3"/>
        <v>1.0417040722176505</v>
      </c>
      <c r="BF13" s="11">
        <f t="shared" si="4"/>
        <v>1.0323710976189977</v>
      </c>
      <c r="BG13" s="2"/>
      <c r="BH13" s="3">
        <v>358.2</v>
      </c>
      <c r="BI13" s="3">
        <v>16.5</v>
      </c>
      <c r="BJ13" s="3">
        <v>88.4</v>
      </c>
      <c r="BK13" s="3">
        <v>0.7</v>
      </c>
    </row>
    <row r="14" spans="1:63" ht="11.25">
      <c r="A14" s="1">
        <v>209</v>
      </c>
      <c r="B14" s="1">
        <v>1270</v>
      </c>
      <c r="C14" s="1" t="s">
        <v>48</v>
      </c>
      <c r="D14" s="1">
        <v>7</v>
      </c>
      <c r="E14" s="1" t="s">
        <v>1</v>
      </c>
      <c r="F14" s="1">
        <v>2</v>
      </c>
      <c r="G14" s="15">
        <v>122</v>
      </c>
      <c r="H14" s="15">
        <v>124</v>
      </c>
      <c r="I14" s="17">
        <v>34.12</v>
      </c>
      <c r="J14" s="17">
        <f t="shared" si="1"/>
        <v>34.12</v>
      </c>
      <c r="K14" s="1">
        <v>10</v>
      </c>
      <c r="L14" s="13">
        <v>13</v>
      </c>
      <c r="M14" s="1" t="s">
        <v>15</v>
      </c>
      <c r="O14">
        <v>10</v>
      </c>
      <c r="R14" t="s">
        <v>21</v>
      </c>
      <c r="S14" s="2">
        <v>8</v>
      </c>
      <c r="T14" s="3">
        <v>354.3</v>
      </c>
      <c r="U14" s="3">
        <v>80.5</v>
      </c>
      <c r="V14" s="4">
        <v>18.9</v>
      </c>
      <c r="X14" s="4" t="s">
        <v>22</v>
      </c>
      <c r="Z14" s="5" t="s">
        <v>63</v>
      </c>
      <c r="AA14" s="5">
        <v>9</v>
      </c>
      <c r="AB14" s="5" t="s">
        <v>39</v>
      </c>
      <c r="AC14" s="5">
        <v>6.7</v>
      </c>
      <c r="AD14" s="5">
        <v>310.7</v>
      </c>
      <c r="AE14" s="5">
        <v>-7</v>
      </c>
      <c r="AF14" s="5">
        <v>20</v>
      </c>
      <c r="AG14" s="5">
        <v>70</v>
      </c>
      <c r="AH14" s="5">
        <v>0.3701</v>
      </c>
      <c r="AI14" s="3">
        <f t="shared" si="0"/>
        <v>1.9582010582010583</v>
      </c>
      <c r="AK14" t="s">
        <v>63</v>
      </c>
      <c r="AL14" s="14">
        <v>1.54</v>
      </c>
      <c r="AM14" s="14">
        <v>1.7</v>
      </c>
      <c r="AO14" t="s">
        <v>63</v>
      </c>
      <c r="AP14">
        <v>135813.3</v>
      </c>
      <c r="AQ14">
        <v>0.00019</v>
      </c>
      <c r="AR14">
        <v>0.357893</v>
      </c>
      <c r="AS14" s="3">
        <v>73.5</v>
      </c>
      <c r="AT14" s="3">
        <v>8.9</v>
      </c>
      <c r="AU14">
        <v>0.339203</v>
      </c>
      <c r="AV14" s="3">
        <v>341.2</v>
      </c>
      <c r="AW14" s="3">
        <v>14.3</v>
      </c>
      <c r="AX14">
        <v>0.302904</v>
      </c>
      <c r="AY14" s="3">
        <v>194.5</v>
      </c>
      <c r="AZ14" s="3">
        <v>73.1</v>
      </c>
      <c r="BA14">
        <v>9999.9</v>
      </c>
      <c r="BB14">
        <v>5066.95</v>
      </c>
      <c r="BC14">
        <v>9999.9</v>
      </c>
      <c r="BD14" s="11">
        <f t="shared" si="2"/>
        <v>1.1815393656075852</v>
      </c>
      <c r="BE14" s="11">
        <f t="shared" si="3"/>
        <v>1.1198366479148507</v>
      </c>
      <c r="BF14" s="11">
        <f t="shared" si="4"/>
        <v>1.0550997485281677</v>
      </c>
      <c r="BG14" s="2"/>
      <c r="BH14" s="3">
        <v>63.8</v>
      </c>
      <c r="BI14" s="3">
        <v>73.1</v>
      </c>
      <c r="BJ14" s="3">
        <v>302.8</v>
      </c>
      <c r="BK14" s="3">
        <v>8.9</v>
      </c>
    </row>
    <row r="15" spans="1:63" ht="11.25">
      <c r="A15" s="1">
        <v>209</v>
      </c>
      <c r="B15" s="1">
        <v>1270</v>
      </c>
      <c r="C15" s="1" t="s">
        <v>48</v>
      </c>
      <c r="D15" s="1">
        <v>8</v>
      </c>
      <c r="E15" s="1" t="s">
        <v>1</v>
      </c>
      <c r="F15" s="1">
        <v>1</v>
      </c>
      <c r="G15" s="15">
        <v>127</v>
      </c>
      <c r="H15" s="15">
        <v>129</v>
      </c>
      <c r="I15" s="17">
        <v>37.77</v>
      </c>
      <c r="J15" s="17">
        <f t="shared" si="1"/>
        <v>37.77</v>
      </c>
      <c r="K15" s="1">
        <v>10</v>
      </c>
      <c r="L15" s="13" t="s">
        <v>50</v>
      </c>
      <c r="M15" s="1" t="s">
        <v>15</v>
      </c>
      <c r="O15">
        <v>10</v>
      </c>
      <c r="R15" t="s">
        <v>21</v>
      </c>
      <c r="S15" s="2">
        <v>9.26</v>
      </c>
      <c r="T15" s="3">
        <v>199.5</v>
      </c>
      <c r="U15" s="3">
        <v>59.8</v>
      </c>
      <c r="V15" s="4">
        <v>15.1</v>
      </c>
      <c r="X15" s="4" t="s">
        <v>22</v>
      </c>
      <c r="Z15" s="5" t="s">
        <v>64</v>
      </c>
      <c r="AA15" s="5">
        <v>6</v>
      </c>
      <c r="AB15" s="5" t="s">
        <v>39</v>
      </c>
      <c r="AC15" s="5">
        <v>3.3</v>
      </c>
      <c r="AD15" s="5">
        <v>221.6</v>
      </c>
      <c r="AE15" s="5">
        <v>-17</v>
      </c>
      <c r="AF15" s="5">
        <v>15</v>
      </c>
      <c r="AG15" s="5">
        <v>35</v>
      </c>
      <c r="AH15" s="5">
        <v>1.0595</v>
      </c>
      <c r="AI15" s="3">
        <f t="shared" si="0"/>
        <v>7.01655629139073</v>
      </c>
      <c r="AK15" t="s">
        <v>64</v>
      </c>
      <c r="AL15" s="14">
        <v>1.83</v>
      </c>
      <c r="AM15" s="14">
        <v>1.87</v>
      </c>
      <c r="AO15" t="s">
        <v>64</v>
      </c>
      <c r="AP15">
        <v>157066.7</v>
      </c>
      <c r="AQ15">
        <v>0.00032</v>
      </c>
      <c r="AR15">
        <v>0.367246</v>
      </c>
      <c r="AS15" s="3">
        <v>355.5</v>
      </c>
      <c r="AT15" s="3">
        <v>8.3</v>
      </c>
      <c r="AU15">
        <v>0.323554</v>
      </c>
      <c r="AV15" s="3">
        <v>265.3</v>
      </c>
      <c r="AW15" s="3">
        <v>1.4</v>
      </c>
      <c r="AX15">
        <v>0.309201</v>
      </c>
      <c r="AY15" s="3">
        <v>165.8</v>
      </c>
      <c r="AZ15" s="3">
        <v>81.5</v>
      </c>
      <c r="BA15">
        <v>6958.14</v>
      </c>
      <c r="BB15">
        <v>9082.69</v>
      </c>
      <c r="BC15">
        <v>980.14</v>
      </c>
      <c r="BD15" s="11">
        <f t="shared" si="2"/>
        <v>1.1877257835517996</v>
      </c>
      <c r="BE15" s="11">
        <f t="shared" si="3"/>
        <v>1.046419642886019</v>
      </c>
      <c r="BF15" s="11">
        <f t="shared" si="4"/>
        <v>1.135037737131978</v>
      </c>
      <c r="BG15" s="2"/>
      <c r="BH15" s="3">
        <v>124.2</v>
      </c>
      <c r="BI15" s="3">
        <v>81.5</v>
      </c>
      <c r="BJ15" s="3">
        <v>313.9</v>
      </c>
      <c r="BK15" s="3">
        <v>8.3</v>
      </c>
    </row>
    <row r="16" spans="1:63" ht="11.25">
      <c r="A16" s="1">
        <v>209</v>
      </c>
      <c r="B16" s="1">
        <v>1270</v>
      </c>
      <c r="C16" s="1" t="s">
        <v>48</v>
      </c>
      <c r="D16" s="1">
        <v>10</v>
      </c>
      <c r="E16" s="1" t="s">
        <v>49</v>
      </c>
      <c r="F16" s="1">
        <v>1</v>
      </c>
      <c r="G16" s="15">
        <v>27</v>
      </c>
      <c r="H16" s="15">
        <v>29</v>
      </c>
      <c r="I16" s="17">
        <v>46.07</v>
      </c>
      <c r="J16" s="17">
        <f>I16-3</f>
        <v>43.07</v>
      </c>
      <c r="K16" s="1">
        <v>10</v>
      </c>
      <c r="L16" s="13">
        <v>6</v>
      </c>
      <c r="M16" s="1" t="s">
        <v>15</v>
      </c>
      <c r="O16">
        <v>16</v>
      </c>
      <c r="R16" t="s">
        <v>21</v>
      </c>
      <c r="S16" s="2">
        <v>9.44</v>
      </c>
      <c r="T16" s="3">
        <v>240.1</v>
      </c>
      <c r="U16" s="3">
        <v>77.5</v>
      </c>
      <c r="V16" s="4">
        <v>48.7</v>
      </c>
      <c r="X16" s="4" t="s">
        <v>22</v>
      </c>
      <c r="Z16" s="5" t="s">
        <v>65</v>
      </c>
      <c r="AA16" s="5">
        <v>9</v>
      </c>
      <c r="AB16" s="5" t="s">
        <v>39</v>
      </c>
      <c r="AC16" s="5">
        <v>4</v>
      </c>
      <c r="AD16" s="5">
        <v>84.8</v>
      </c>
      <c r="AE16" s="5">
        <v>-31</v>
      </c>
      <c r="AF16" s="5">
        <v>25</v>
      </c>
      <c r="AG16" s="5">
        <v>100</v>
      </c>
      <c r="AH16" s="5">
        <v>0.4021</v>
      </c>
      <c r="AI16" s="3">
        <f t="shared" si="0"/>
        <v>0.8256673511293635</v>
      </c>
      <c r="AK16" t="s">
        <v>65</v>
      </c>
      <c r="AL16" s="14">
        <v>2.17</v>
      </c>
      <c r="AM16" s="14">
        <v>2.23</v>
      </c>
      <c r="AO16" t="s">
        <v>65</v>
      </c>
      <c r="AP16">
        <v>187880</v>
      </c>
      <c r="AQ16">
        <v>0.00119</v>
      </c>
      <c r="AR16">
        <v>0.343866</v>
      </c>
      <c r="AS16" s="3">
        <v>329.8</v>
      </c>
      <c r="AT16" s="3">
        <v>47.9</v>
      </c>
      <c r="AU16">
        <v>0.337102</v>
      </c>
      <c r="AV16" s="3">
        <v>103.8</v>
      </c>
      <c r="AW16" s="3">
        <v>32.1</v>
      </c>
      <c r="AX16">
        <v>0.319032</v>
      </c>
      <c r="AY16" s="3">
        <v>210.1</v>
      </c>
      <c r="AZ16" s="3">
        <v>24.1</v>
      </c>
      <c r="BA16">
        <v>93.06</v>
      </c>
      <c r="BB16">
        <v>16.14</v>
      </c>
      <c r="BC16">
        <v>115.22</v>
      </c>
      <c r="BD16" s="11">
        <f t="shared" si="2"/>
        <v>1.0778417212066502</v>
      </c>
      <c r="BE16" s="11">
        <f t="shared" si="3"/>
        <v>1.0566400862609395</v>
      </c>
      <c r="BF16" s="11">
        <f t="shared" si="4"/>
        <v>1.0200651434877277</v>
      </c>
      <c r="BG16" s="2"/>
      <c r="BH16" s="3">
        <v>305.3</v>
      </c>
      <c r="BI16" s="3">
        <v>24.1</v>
      </c>
      <c r="BJ16" s="3">
        <v>65</v>
      </c>
      <c r="BK16" s="3">
        <v>47.9</v>
      </c>
    </row>
    <row r="17" spans="1:63" ht="11.25">
      <c r="A17" s="1">
        <v>209</v>
      </c>
      <c r="B17" s="1">
        <v>1270</v>
      </c>
      <c r="C17" s="1" t="s">
        <v>51</v>
      </c>
      <c r="D17" s="1">
        <v>1</v>
      </c>
      <c r="E17" s="1" t="s">
        <v>1</v>
      </c>
      <c r="F17" s="1">
        <v>1</v>
      </c>
      <c r="G17" s="15">
        <v>50</v>
      </c>
      <c r="H17" s="15">
        <v>52</v>
      </c>
      <c r="I17" s="17">
        <v>0.5</v>
      </c>
      <c r="J17" s="17">
        <f t="shared" si="1"/>
        <v>0.5</v>
      </c>
      <c r="K17" s="1">
        <v>10</v>
      </c>
      <c r="L17" s="13">
        <v>9</v>
      </c>
      <c r="M17" s="1" t="s">
        <v>15</v>
      </c>
      <c r="O17">
        <v>2</v>
      </c>
      <c r="R17" t="s">
        <v>21</v>
      </c>
      <c r="S17" s="2">
        <v>9</v>
      </c>
      <c r="T17" s="3">
        <v>355.5</v>
      </c>
      <c r="U17" s="3">
        <v>45.3</v>
      </c>
      <c r="V17" s="4">
        <v>1.83</v>
      </c>
      <c r="X17" s="4" t="s">
        <v>22</v>
      </c>
      <c r="Z17" s="5" t="s">
        <v>66</v>
      </c>
      <c r="AA17" s="5">
        <v>8</v>
      </c>
      <c r="AB17" s="5" t="s">
        <v>23</v>
      </c>
      <c r="AC17" s="5">
        <v>1.5</v>
      </c>
      <c r="AD17" s="5">
        <v>332.2</v>
      </c>
      <c r="AE17" s="5">
        <v>9.5</v>
      </c>
      <c r="AF17" s="5">
        <v>8</v>
      </c>
      <c r="AG17" s="5">
        <v>40</v>
      </c>
      <c r="AH17" s="5">
        <v>1.4717</v>
      </c>
      <c r="AI17" s="3">
        <f t="shared" si="0"/>
        <v>80.4207650273224</v>
      </c>
      <c r="AK17" t="s">
        <v>66</v>
      </c>
      <c r="AL17" s="14">
        <v>14.01</v>
      </c>
      <c r="AM17" s="14">
        <v>9.57</v>
      </c>
      <c r="AO17" t="s">
        <v>66</v>
      </c>
      <c r="AP17">
        <v>27602.7</v>
      </c>
      <c r="AQ17">
        <v>0.00029</v>
      </c>
      <c r="AR17">
        <v>0.350498</v>
      </c>
      <c r="AS17" s="3">
        <v>110.9</v>
      </c>
      <c r="AT17" s="3">
        <v>5.1</v>
      </c>
      <c r="AU17">
        <v>0.330837</v>
      </c>
      <c r="AV17" s="3">
        <v>18.3</v>
      </c>
      <c r="AW17" s="3">
        <v>26.6</v>
      </c>
      <c r="AX17">
        <v>0.318665</v>
      </c>
      <c r="AY17" s="3">
        <v>210.9</v>
      </c>
      <c r="AZ17" s="3">
        <v>62.8</v>
      </c>
      <c r="BA17">
        <v>2376.58</v>
      </c>
      <c r="BB17">
        <v>2225.38</v>
      </c>
      <c r="BC17">
        <v>852.97</v>
      </c>
      <c r="BD17" s="11">
        <f t="shared" si="2"/>
        <v>1.099894873927165</v>
      </c>
      <c r="BE17" s="11">
        <f t="shared" si="3"/>
        <v>1.0381968524939984</v>
      </c>
      <c r="BF17" s="11">
        <f t="shared" si="4"/>
        <v>1.0594280567167518</v>
      </c>
      <c r="BG17" s="2"/>
      <c r="BH17" s="3">
        <v>58.7</v>
      </c>
      <c r="BI17" s="3">
        <v>62.8</v>
      </c>
      <c r="BJ17" s="3">
        <v>318.7</v>
      </c>
      <c r="BK17" s="3">
        <v>5.1</v>
      </c>
    </row>
    <row r="18" spans="1:63" ht="11.25">
      <c r="A18" s="1">
        <v>209</v>
      </c>
      <c r="B18" s="1">
        <v>1270</v>
      </c>
      <c r="C18" s="1" t="s">
        <v>51</v>
      </c>
      <c r="D18" s="1">
        <v>1</v>
      </c>
      <c r="E18" s="1" t="s">
        <v>1</v>
      </c>
      <c r="F18" s="1">
        <v>1</v>
      </c>
      <c r="G18" s="15">
        <v>63</v>
      </c>
      <c r="H18" s="15">
        <v>65</v>
      </c>
      <c r="I18" s="17">
        <v>0.63</v>
      </c>
      <c r="J18" s="17">
        <f t="shared" si="1"/>
        <v>0.63</v>
      </c>
      <c r="K18" s="1">
        <v>10</v>
      </c>
      <c r="L18" s="13">
        <v>10</v>
      </c>
      <c r="M18" s="1" t="s">
        <v>14</v>
      </c>
      <c r="O18">
        <v>2</v>
      </c>
      <c r="R18" t="s">
        <v>21</v>
      </c>
      <c r="S18" s="2">
        <v>8</v>
      </c>
      <c r="T18" s="3">
        <v>353.9</v>
      </c>
      <c r="U18" s="3">
        <v>28.5</v>
      </c>
      <c r="V18" s="4">
        <v>2.63</v>
      </c>
      <c r="X18" s="4" t="s">
        <v>22</v>
      </c>
      <c r="Z18" s="5" t="s">
        <v>67</v>
      </c>
      <c r="AA18" s="5">
        <v>8</v>
      </c>
      <c r="AB18" s="5" t="s">
        <v>23</v>
      </c>
      <c r="AC18" s="5">
        <v>1</v>
      </c>
      <c r="AD18" s="5">
        <v>357.3</v>
      </c>
      <c r="AE18" s="5">
        <v>8.4</v>
      </c>
      <c r="AF18" s="5">
        <v>10</v>
      </c>
      <c r="AG18" s="5">
        <v>50</v>
      </c>
      <c r="AH18" s="5">
        <v>1.9235</v>
      </c>
      <c r="AI18" s="3">
        <f t="shared" si="0"/>
        <v>73.13688212927757</v>
      </c>
      <c r="AK18" t="s">
        <v>67</v>
      </c>
      <c r="AL18" s="14">
        <v>16.76</v>
      </c>
      <c r="AM18" s="14">
        <v>14.53</v>
      </c>
      <c r="AO18" t="s">
        <v>67</v>
      </c>
      <c r="AP18">
        <v>34690.7</v>
      </c>
      <c r="AQ18">
        <v>0.00027</v>
      </c>
      <c r="AR18">
        <v>0.346176</v>
      </c>
      <c r="AS18" s="3">
        <v>52.5</v>
      </c>
      <c r="AT18" s="3">
        <v>33</v>
      </c>
      <c r="AU18">
        <v>0.338898</v>
      </c>
      <c r="AV18" s="3">
        <v>145.1</v>
      </c>
      <c r="AW18" s="3">
        <v>4.1</v>
      </c>
      <c r="AX18">
        <v>0.314926</v>
      </c>
      <c r="AY18" s="3">
        <v>241.4</v>
      </c>
      <c r="AZ18" s="3">
        <v>56.7</v>
      </c>
      <c r="BA18">
        <v>2995.69</v>
      </c>
      <c r="BB18">
        <v>370.98</v>
      </c>
      <c r="BC18">
        <v>4024.11</v>
      </c>
      <c r="BD18" s="11">
        <f t="shared" si="2"/>
        <v>1.0992296603011502</v>
      </c>
      <c r="BE18" s="11">
        <f t="shared" si="3"/>
        <v>1.0761194693356535</v>
      </c>
      <c r="BF18" s="11">
        <f t="shared" si="4"/>
        <v>1.0214754881999895</v>
      </c>
      <c r="BG18" s="2"/>
      <c r="BH18" s="3">
        <v>64.1</v>
      </c>
      <c r="BI18" s="3">
        <v>56.7</v>
      </c>
      <c r="BJ18" s="3">
        <v>235.2</v>
      </c>
      <c r="BK18" s="3">
        <v>33</v>
      </c>
    </row>
    <row r="19" spans="1:63" ht="11.25">
      <c r="A19" s="1">
        <v>209</v>
      </c>
      <c r="B19" s="1">
        <v>1270</v>
      </c>
      <c r="C19" s="1" t="s">
        <v>51</v>
      </c>
      <c r="D19" s="1">
        <v>1</v>
      </c>
      <c r="E19" s="1" t="s">
        <v>1</v>
      </c>
      <c r="F19" s="1">
        <v>1</v>
      </c>
      <c r="G19" s="15">
        <v>71</v>
      </c>
      <c r="H19" s="15">
        <v>73</v>
      </c>
      <c r="I19" s="17">
        <v>0.71</v>
      </c>
      <c r="J19" s="17">
        <f t="shared" si="1"/>
        <v>0.71</v>
      </c>
      <c r="K19" s="1">
        <v>10</v>
      </c>
      <c r="L19" s="13">
        <v>11</v>
      </c>
      <c r="M19" s="1" t="s">
        <v>15</v>
      </c>
      <c r="O19">
        <v>2</v>
      </c>
      <c r="R19" t="s">
        <v>21</v>
      </c>
      <c r="S19" s="2">
        <v>9</v>
      </c>
      <c r="T19" s="3">
        <v>8.6</v>
      </c>
      <c r="U19" s="3">
        <v>6.5</v>
      </c>
      <c r="V19" s="4">
        <v>2.97</v>
      </c>
      <c r="X19" s="4" t="s">
        <v>22</v>
      </c>
      <c r="Z19" s="5" t="s">
        <v>68</v>
      </c>
      <c r="AA19" s="5">
        <v>10</v>
      </c>
      <c r="AB19" s="5" t="s">
        <v>23</v>
      </c>
      <c r="AC19" s="5">
        <v>1.7</v>
      </c>
      <c r="AD19" s="5">
        <v>8.2</v>
      </c>
      <c r="AE19" s="5">
        <v>-8.9</v>
      </c>
      <c r="AF19" s="5">
        <v>10</v>
      </c>
      <c r="AG19" s="5">
        <v>80</v>
      </c>
      <c r="AH19" s="5">
        <v>2.2714</v>
      </c>
      <c r="AI19" s="3">
        <f t="shared" si="0"/>
        <v>76.47811447811446</v>
      </c>
      <c r="AK19" t="s">
        <v>68</v>
      </c>
      <c r="AL19" s="14">
        <v>18.21</v>
      </c>
      <c r="AM19" s="14">
        <v>15.07</v>
      </c>
      <c r="AO19" t="s">
        <v>68</v>
      </c>
      <c r="AP19">
        <v>39890</v>
      </c>
      <c r="AQ19">
        <v>0.00013</v>
      </c>
      <c r="AR19">
        <v>0.340252</v>
      </c>
      <c r="AS19" s="3">
        <v>27.5</v>
      </c>
      <c r="AT19" s="3">
        <v>59.3</v>
      </c>
      <c r="AU19">
        <v>0.333909</v>
      </c>
      <c r="AV19" s="3">
        <v>288.2</v>
      </c>
      <c r="AW19" s="3">
        <v>5.5</v>
      </c>
      <c r="AX19">
        <v>0.32584</v>
      </c>
      <c r="AY19" s="3">
        <v>195</v>
      </c>
      <c r="AZ19" s="3">
        <v>30.1</v>
      </c>
      <c r="BA19">
        <v>2391</v>
      </c>
      <c r="BB19">
        <v>1152.21</v>
      </c>
      <c r="BC19">
        <v>1865</v>
      </c>
      <c r="BD19" s="11">
        <f t="shared" si="2"/>
        <v>1.0442302970783206</v>
      </c>
      <c r="BE19" s="11">
        <f t="shared" si="3"/>
        <v>1.0247636876994843</v>
      </c>
      <c r="BF19" s="11">
        <f t="shared" si="4"/>
        <v>1.0189961935736982</v>
      </c>
      <c r="BG19" s="2"/>
      <c r="BH19" s="3">
        <v>6.8</v>
      </c>
      <c r="BI19" s="3">
        <v>30.1</v>
      </c>
      <c r="BJ19" s="3">
        <v>199.3</v>
      </c>
      <c r="BK19" s="3">
        <v>59.3</v>
      </c>
    </row>
    <row r="20" spans="1:63" ht="11.25">
      <c r="A20" s="1">
        <v>209</v>
      </c>
      <c r="B20" s="1">
        <v>1270</v>
      </c>
      <c r="C20" s="1" t="s">
        <v>51</v>
      </c>
      <c r="D20" s="1">
        <v>2</v>
      </c>
      <c r="E20" s="1" t="s">
        <v>1</v>
      </c>
      <c r="F20" s="1">
        <v>1</v>
      </c>
      <c r="G20" s="15">
        <v>67</v>
      </c>
      <c r="H20" s="15">
        <v>69</v>
      </c>
      <c r="I20" s="17">
        <v>13.17</v>
      </c>
      <c r="J20" s="17">
        <f t="shared" si="1"/>
        <v>13.17</v>
      </c>
      <c r="K20" s="1">
        <v>10</v>
      </c>
      <c r="L20" s="13">
        <v>12</v>
      </c>
      <c r="M20" s="1" t="s">
        <v>15</v>
      </c>
      <c r="O20">
        <v>2</v>
      </c>
      <c r="R20" t="s">
        <v>21</v>
      </c>
      <c r="S20" s="2">
        <v>9</v>
      </c>
      <c r="T20" s="3">
        <v>151.7</v>
      </c>
      <c r="U20" s="3">
        <v>-6.5</v>
      </c>
      <c r="V20" s="4">
        <v>1.21</v>
      </c>
      <c r="X20" s="4" t="s">
        <v>22</v>
      </c>
      <c r="Z20" s="5" t="s">
        <v>69</v>
      </c>
      <c r="AA20" s="5">
        <v>10</v>
      </c>
      <c r="AB20" s="5" t="s">
        <v>23</v>
      </c>
      <c r="AC20" s="5">
        <v>1.9</v>
      </c>
      <c r="AD20" s="5">
        <v>153.3</v>
      </c>
      <c r="AE20" s="5">
        <v>-12.5</v>
      </c>
      <c r="AF20" s="5">
        <v>6</v>
      </c>
      <c r="AG20" s="5">
        <v>50</v>
      </c>
      <c r="AH20" s="5">
        <v>1.036</v>
      </c>
      <c r="AI20" s="3">
        <f t="shared" si="0"/>
        <v>85.6198347107438</v>
      </c>
      <c r="AK20" t="s">
        <v>69</v>
      </c>
      <c r="AL20" s="14">
        <v>24.65</v>
      </c>
      <c r="AM20" s="14">
        <v>20.98</v>
      </c>
      <c r="AO20" t="s">
        <v>69</v>
      </c>
      <c r="AP20">
        <v>27241.3</v>
      </c>
      <c r="AQ20">
        <v>0.00031</v>
      </c>
      <c r="AR20">
        <v>0.353718</v>
      </c>
      <c r="AS20" s="3">
        <v>126.2</v>
      </c>
      <c r="AT20" s="3">
        <v>30.6</v>
      </c>
      <c r="AU20">
        <v>0.332999</v>
      </c>
      <c r="AV20" s="3">
        <v>19.3</v>
      </c>
      <c r="AW20" s="3">
        <v>26.1</v>
      </c>
      <c r="AX20">
        <v>0.313283</v>
      </c>
      <c r="AY20" s="3">
        <v>256.8</v>
      </c>
      <c r="AZ20" s="3">
        <v>47.7</v>
      </c>
      <c r="BA20">
        <v>3366.29</v>
      </c>
      <c r="BB20">
        <v>2209.01</v>
      </c>
      <c r="BC20">
        <v>2000.57</v>
      </c>
      <c r="BD20" s="11">
        <f t="shared" si="2"/>
        <v>1.1290686057015542</v>
      </c>
      <c r="BE20" s="11">
        <f t="shared" si="3"/>
        <v>1.0629335137878533</v>
      </c>
      <c r="BF20" s="11">
        <f t="shared" si="4"/>
        <v>1.0622194060642824</v>
      </c>
      <c r="BG20" s="2"/>
      <c r="BH20" s="3">
        <v>283.5</v>
      </c>
      <c r="BI20" s="3">
        <v>47.7</v>
      </c>
      <c r="BJ20" s="3">
        <v>152.9</v>
      </c>
      <c r="BK20" s="3">
        <v>30.6</v>
      </c>
    </row>
    <row r="21" spans="1:63" ht="11.25">
      <c r="A21" s="1">
        <v>209</v>
      </c>
      <c r="B21" s="1">
        <v>1270</v>
      </c>
      <c r="C21" s="1" t="s">
        <v>52</v>
      </c>
      <c r="D21" s="1">
        <v>3</v>
      </c>
      <c r="E21" s="1" t="s">
        <v>1</v>
      </c>
      <c r="F21" s="1">
        <v>1</v>
      </c>
      <c r="G21" s="15">
        <v>59</v>
      </c>
      <c r="H21" s="15">
        <v>61</v>
      </c>
      <c r="I21" s="17">
        <v>19.49</v>
      </c>
      <c r="J21" s="17">
        <f t="shared" si="1"/>
        <v>19.49</v>
      </c>
      <c r="K21" s="1">
        <v>10</v>
      </c>
      <c r="L21" s="13" t="s">
        <v>13</v>
      </c>
      <c r="M21" s="1" t="s">
        <v>15</v>
      </c>
      <c r="O21">
        <v>2</v>
      </c>
      <c r="R21" t="s">
        <v>21</v>
      </c>
      <c r="S21" s="2">
        <v>9.3</v>
      </c>
      <c r="T21" s="3">
        <v>10.4</v>
      </c>
      <c r="U21" s="3">
        <v>52.9</v>
      </c>
      <c r="V21" s="4">
        <v>0.52</v>
      </c>
      <c r="X21" s="4" t="s">
        <v>22</v>
      </c>
      <c r="Z21" s="5" t="s">
        <v>70</v>
      </c>
      <c r="AA21" s="5">
        <v>9</v>
      </c>
      <c r="AB21" s="5" t="s">
        <v>23</v>
      </c>
      <c r="AC21" s="5">
        <v>3.5</v>
      </c>
      <c r="AD21" s="5">
        <v>16.8</v>
      </c>
      <c r="AE21" s="5">
        <v>-2.7</v>
      </c>
      <c r="AF21" s="5">
        <v>8</v>
      </c>
      <c r="AG21" s="5">
        <v>40</v>
      </c>
      <c r="AH21" s="5">
        <v>0.205</v>
      </c>
      <c r="AI21" s="3">
        <f t="shared" si="0"/>
        <v>39.42307692307692</v>
      </c>
      <c r="AK21" t="s">
        <v>70</v>
      </c>
      <c r="AL21" s="14">
        <v>5.5</v>
      </c>
      <c r="AM21" s="14">
        <v>3.26</v>
      </c>
      <c r="AO21" t="s">
        <v>70</v>
      </c>
      <c r="AP21">
        <v>7012</v>
      </c>
      <c r="AQ21">
        <v>0.0005</v>
      </c>
      <c r="AR21">
        <v>0.348737</v>
      </c>
      <c r="AS21" s="3">
        <v>53.7</v>
      </c>
      <c r="AT21" s="3">
        <v>34.9</v>
      </c>
      <c r="AU21">
        <v>0.339203</v>
      </c>
      <c r="AV21" s="3">
        <v>317.4</v>
      </c>
      <c r="AW21" s="3">
        <v>9</v>
      </c>
      <c r="AX21">
        <v>0.31206</v>
      </c>
      <c r="AY21" s="3">
        <v>215.1</v>
      </c>
      <c r="AZ21" s="3">
        <v>53.6</v>
      </c>
      <c r="BA21">
        <v>1180.38</v>
      </c>
      <c r="BB21">
        <v>185.18</v>
      </c>
      <c r="BC21">
        <v>1500.84</v>
      </c>
      <c r="BD21" s="11">
        <f t="shared" si="2"/>
        <v>1.1175318848939306</v>
      </c>
      <c r="BE21" s="11">
        <f t="shared" si="3"/>
        <v>1.0869800679356534</v>
      </c>
      <c r="BF21" s="11">
        <f t="shared" si="4"/>
        <v>1.0281070627323463</v>
      </c>
      <c r="BG21" s="2"/>
      <c r="BH21" s="3">
        <v>18.3</v>
      </c>
      <c r="BI21" s="3">
        <v>53.6</v>
      </c>
      <c r="BJ21" s="3">
        <v>216.9</v>
      </c>
      <c r="BK21" s="3">
        <v>34.9</v>
      </c>
    </row>
    <row r="22" spans="1:63" ht="11.25">
      <c r="A22" s="1">
        <v>209</v>
      </c>
      <c r="B22" s="1">
        <v>1270</v>
      </c>
      <c r="C22" s="1" t="s">
        <v>52</v>
      </c>
      <c r="D22" s="1">
        <v>3</v>
      </c>
      <c r="E22" s="1" t="s">
        <v>1</v>
      </c>
      <c r="F22" s="1">
        <v>2</v>
      </c>
      <c r="G22" s="15">
        <v>49</v>
      </c>
      <c r="H22" s="15">
        <v>51</v>
      </c>
      <c r="I22" s="17">
        <v>20.65</v>
      </c>
      <c r="J22" s="17">
        <f t="shared" si="1"/>
        <v>20.65</v>
      </c>
      <c r="K22" s="1">
        <v>10</v>
      </c>
      <c r="L22" s="13">
        <v>3</v>
      </c>
      <c r="M22" s="1" t="s">
        <v>15</v>
      </c>
      <c r="O22">
        <v>2</v>
      </c>
      <c r="R22" t="s">
        <v>21</v>
      </c>
      <c r="S22" s="2">
        <v>9.1</v>
      </c>
      <c r="T22" s="3">
        <v>347.2</v>
      </c>
      <c r="U22" s="3">
        <v>31.3</v>
      </c>
      <c r="V22" s="4">
        <v>0.811</v>
      </c>
      <c r="X22" s="4" t="s">
        <v>22</v>
      </c>
      <c r="Z22" s="5" t="s">
        <v>71</v>
      </c>
      <c r="AA22" s="5">
        <v>7</v>
      </c>
      <c r="AB22" s="5" t="s">
        <v>23</v>
      </c>
      <c r="AC22" s="5">
        <v>1.4</v>
      </c>
      <c r="AD22" s="5">
        <v>344.2</v>
      </c>
      <c r="AE22" s="5">
        <v>3.6</v>
      </c>
      <c r="AF22" s="5">
        <v>20</v>
      </c>
      <c r="AG22" s="5">
        <v>60</v>
      </c>
      <c r="AH22" s="5">
        <v>0.3811</v>
      </c>
      <c r="AI22" s="3">
        <f t="shared" si="0"/>
        <v>46.99136868064118</v>
      </c>
      <c r="AK22" t="s">
        <v>71</v>
      </c>
      <c r="AL22" s="14">
        <v>22.63</v>
      </c>
      <c r="AM22" s="14">
        <v>20.17</v>
      </c>
      <c r="AO22" t="s">
        <v>71</v>
      </c>
      <c r="AP22">
        <v>12069.3</v>
      </c>
      <c r="AQ22">
        <v>0.00034</v>
      </c>
      <c r="AR22">
        <v>0.345276</v>
      </c>
      <c r="AS22" s="3">
        <v>109</v>
      </c>
      <c r="AT22" s="3">
        <v>46.8</v>
      </c>
      <c r="AU22">
        <v>0.334443</v>
      </c>
      <c r="AV22" s="3">
        <v>199.7</v>
      </c>
      <c r="AW22" s="3">
        <v>0.7</v>
      </c>
      <c r="AX22">
        <v>0.320281</v>
      </c>
      <c r="AY22" s="3">
        <v>290.3</v>
      </c>
      <c r="AZ22" s="3">
        <v>43.1</v>
      </c>
      <c r="BA22">
        <v>1070.78</v>
      </c>
      <c r="BB22">
        <v>499.82</v>
      </c>
      <c r="BC22">
        <v>854.41</v>
      </c>
      <c r="BD22" s="11">
        <f t="shared" si="2"/>
        <v>1.0780408453826484</v>
      </c>
      <c r="BE22" s="11">
        <f t="shared" si="3"/>
        <v>1.044217421576678</v>
      </c>
      <c r="BF22" s="11">
        <f t="shared" si="4"/>
        <v>1.03239116979575</v>
      </c>
      <c r="BG22" s="2"/>
      <c r="BH22" s="3">
        <v>126.1</v>
      </c>
      <c r="BI22" s="3">
        <v>43.1</v>
      </c>
      <c r="BJ22" s="3">
        <v>304.8</v>
      </c>
      <c r="BK22" s="3">
        <v>46.8</v>
      </c>
    </row>
    <row r="23" spans="1:63" ht="11.25">
      <c r="A23" s="1">
        <v>209</v>
      </c>
      <c r="B23" s="1">
        <v>1270</v>
      </c>
      <c r="C23" s="1" t="s">
        <v>52</v>
      </c>
      <c r="D23" s="1">
        <v>3</v>
      </c>
      <c r="E23" s="1" t="s">
        <v>1</v>
      </c>
      <c r="F23" s="1">
        <v>2</v>
      </c>
      <c r="G23" s="15">
        <v>53</v>
      </c>
      <c r="H23" s="15">
        <v>55</v>
      </c>
      <c r="I23" s="17">
        <v>20.69</v>
      </c>
      <c r="J23" s="17">
        <f t="shared" si="1"/>
        <v>20.69</v>
      </c>
      <c r="K23" s="1">
        <v>10</v>
      </c>
      <c r="L23" s="13">
        <v>3</v>
      </c>
      <c r="M23" s="1" t="s">
        <v>15</v>
      </c>
      <c r="O23">
        <v>2</v>
      </c>
      <c r="R23" t="s">
        <v>21</v>
      </c>
      <c r="S23" s="2">
        <v>8</v>
      </c>
      <c r="T23" s="3">
        <v>350</v>
      </c>
      <c r="U23" s="3">
        <v>19.3</v>
      </c>
      <c r="V23" s="4">
        <v>1.81</v>
      </c>
      <c r="X23" s="4" t="s">
        <v>22</v>
      </c>
      <c r="Z23" s="5" t="s">
        <v>72</v>
      </c>
      <c r="AA23" s="5">
        <v>8</v>
      </c>
      <c r="AB23" s="5" t="s">
        <v>23</v>
      </c>
      <c r="AC23" s="5">
        <v>1.1</v>
      </c>
      <c r="AD23" s="5">
        <v>346.9</v>
      </c>
      <c r="AE23" s="5">
        <v>0.9</v>
      </c>
      <c r="AF23" s="5">
        <v>15</v>
      </c>
      <c r="AG23" s="5">
        <v>60</v>
      </c>
      <c r="AH23" s="5">
        <v>1.2088</v>
      </c>
      <c r="AI23" s="3">
        <f t="shared" si="0"/>
        <v>66.78453038674034</v>
      </c>
      <c r="AK23" t="s">
        <v>72</v>
      </c>
      <c r="AL23" s="14">
        <v>20.89</v>
      </c>
      <c r="AM23" s="14">
        <v>20.71</v>
      </c>
      <c r="AO23" t="s">
        <v>72</v>
      </c>
      <c r="AP23">
        <v>21466.7</v>
      </c>
      <c r="AQ23">
        <v>0.00015</v>
      </c>
      <c r="AR23">
        <v>0.340642</v>
      </c>
      <c r="AS23" s="3">
        <v>136.8</v>
      </c>
      <c r="AT23" s="3">
        <v>8</v>
      </c>
      <c r="AU23">
        <v>0.337213</v>
      </c>
      <c r="AV23" s="3">
        <v>41.9</v>
      </c>
      <c r="AW23" s="3">
        <v>31.2</v>
      </c>
      <c r="AX23">
        <v>0.322145</v>
      </c>
      <c r="AY23" s="3">
        <v>239.6</v>
      </c>
      <c r="AZ23" s="3">
        <v>57.5</v>
      </c>
      <c r="BA23">
        <v>3613.8</v>
      </c>
      <c r="BB23">
        <v>274.24</v>
      </c>
      <c r="BC23">
        <v>5296.44</v>
      </c>
      <c r="BD23" s="11">
        <f t="shared" si="2"/>
        <v>1.0574182433376274</v>
      </c>
      <c r="BE23" s="11">
        <f t="shared" si="3"/>
        <v>1.0467739682441135</v>
      </c>
      <c r="BF23" s="11">
        <f t="shared" si="4"/>
        <v>1.0101686471162143</v>
      </c>
      <c r="BG23" s="2"/>
      <c r="BH23" s="3">
        <v>72.7</v>
      </c>
      <c r="BI23" s="3">
        <v>57.5</v>
      </c>
      <c r="BJ23" s="3">
        <v>329.9</v>
      </c>
      <c r="BK23" s="3">
        <v>8</v>
      </c>
    </row>
    <row r="24" spans="1:63" ht="11.25">
      <c r="A24" s="1">
        <v>209</v>
      </c>
      <c r="B24" s="1">
        <v>1270</v>
      </c>
      <c r="C24" s="1" t="s">
        <v>52</v>
      </c>
      <c r="D24" s="1">
        <v>4</v>
      </c>
      <c r="E24" s="1" t="s">
        <v>1</v>
      </c>
      <c r="F24" s="1">
        <v>1</v>
      </c>
      <c r="G24" s="15">
        <v>91</v>
      </c>
      <c r="H24" s="15">
        <v>93</v>
      </c>
      <c r="I24" s="17">
        <v>24.31</v>
      </c>
      <c r="J24" s="17">
        <f t="shared" si="1"/>
        <v>24.31</v>
      </c>
      <c r="K24" s="1">
        <v>10</v>
      </c>
      <c r="L24" s="13" t="s">
        <v>53</v>
      </c>
      <c r="M24" s="1" t="s">
        <v>15</v>
      </c>
      <c r="O24">
        <v>1.5</v>
      </c>
      <c r="R24" t="s">
        <v>21</v>
      </c>
      <c r="S24" s="2">
        <v>8</v>
      </c>
      <c r="T24" s="3">
        <v>333.8</v>
      </c>
      <c r="U24" s="3">
        <v>23</v>
      </c>
      <c r="V24" s="4">
        <v>4.04</v>
      </c>
      <c r="X24" s="4" t="s">
        <v>22</v>
      </c>
      <c r="Z24" s="5" t="s">
        <v>73</v>
      </c>
      <c r="AA24" s="5">
        <v>9</v>
      </c>
      <c r="AB24" s="5" t="s">
        <v>23</v>
      </c>
      <c r="AC24" s="5">
        <v>1.3</v>
      </c>
      <c r="AD24" s="5">
        <v>332.3</v>
      </c>
      <c r="AE24" s="5">
        <v>4.9</v>
      </c>
      <c r="AF24" s="5">
        <v>15</v>
      </c>
      <c r="AG24" s="5">
        <v>80</v>
      </c>
      <c r="AH24" s="5">
        <v>3.0146</v>
      </c>
      <c r="AI24" s="3">
        <f t="shared" si="0"/>
        <v>74.61881188118812</v>
      </c>
      <c r="AK24" t="s">
        <v>73</v>
      </c>
      <c r="AL24" s="14">
        <v>24.39</v>
      </c>
      <c r="AM24" s="14">
        <v>21.24</v>
      </c>
      <c r="AO24" t="s">
        <v>73</v>
      </c>
      <c r="AP24">
        <v>44143.3</v>
      </c>
      <c r="AQ24">
        <v>0.0002</v>
      </c>
      <c r="AR24">
        <v>0.337444</v>
      </c>
      <c r="AS24" s="3">
        <v>138.4</v>
      </c>
      <c r="AT24" s="3">
        <v>19.6</v>
      </c>
      <c r="AU24">
        <v>0.333393</v>
      </c>
      <c r="AV24" s="3">
        <v>28.3</v>
      </c>
      <c r="AW24" s="3">
        <v>44</v>
      </c>
      <c r="AX24">
        <v>0.329163</v>
      </c>
      <c r="AY24" s="3">
        <v>245.5</v>
      </c>
      <c r="AZ24" s="3">
        <v>39.5</v>
      </c>
      <c r="BA24">
        <v>326.77</v>
      </c>
      <c r="BB24">
        <v>195.49</v>
      </c>
      <c r="BC24">
        <v>213.11</v>
      </c>
      <c r="BD24" s="11">
        <f t="shared" si="2"/>
        <v>1.0251577485926426</v>
      </c>
      <c r="BE24" s="11">
        <f t="shared" si="3"/>
        <v>1.0128507760592778</v>
      </c>
      <c r="BF24" s="11">
        <f t="shared" si="4"/>
        <v>1.0121508250023246</v>
      </c>
      <c r="BG24" s="2"/>
      <c r="BH24" s="3">
        <v>93.2</v>
      </c>
      <c r="BI24" s="3">
        <v>39.5</v>
      </c>
      <c r="BJ24" s="3">
        <v>346.1</v>
      </c>
      <c r="BK24" s="3">
        <v>19.6</v>
      </c>
    </row>
    <row r="25" spans="1:63" ht="11.25">
      <c r="A25" s="1">
        <v>209</v>
      </c>
      <c r="B25" s="1">
        <v>1270</v>
      </c>
      <c r="C25" s="1" t="s">
        <v>52</v>
      </c>
      <c r="D25" s="1">
        <v>4</v>
      </c>
      <c r="E25" s="1" t="s">
        <v>1</v>
      </c>
      <c r="F25" s="1">
        <v>1</v>
      </c>
      <c r="G25" s="15">
        <v>101</v>
      </c>
      <c r="H25" s="15">
        <v>103</v>
      </c>
      <c r="I25" s="17">
        <v>24.41</v>
      </c>
      <c r="J25" s="17">
        <f t="shared" si="1"/>
        <v>24.41</v>
      </c>
      <c r="K25" s="1">
        <v>10</v>
      </c>
      <c r="L25" s="13" t="s">
        <v>54</v>
      </c>
      <c r="M25" s="1" t="s">
        <v>14</v>
      </c>
      <c r="O25">
        <v>1.5</v>
      </c>
      <c r="R25" t="s">
        <v>21</v>
      </c>
      <c r="S25" s="2">
        <v>8</v>
      </c>
      <c r="T25" s="3">
        <v>325.9</v>
      </c>
      <c r="U25" s="3">
        <v>29.4</v>
      </c>
      <c r="V25" s="4">
        <v>4.25</v>
      </c>
      <c r="X25" s="4" t="s">
        <v>22</v>
      </c>
      <c r="Z25" s="5" t="s">
        <v>74</v>
      </c>
      <c r="AA25" s="5">
        <v>9</v>
      </c>
      <c r="AB25" s="5" t="s">
        <v>23</v>
      </c>
      <c r="AC25" s="5">
        <v>1.7</v>
      </c>
      <c r="AD25" s="5">
        <v>328</v>
      </c>
      <c r="AE25" s="5">
        <v>4.7</v>
      </c>
      <c r="AF25" s="5">
        <v>15</v>
      </c>
      <c r="AG25" s="5">
        <v>80</v>
      </c>
      <c r="AH25" s="5">
        <v>2.8799</v>
      </c>
      <c r="AI25" s="3">
        <f t="shared" si="0"/>
        <v>67.76235294117647</v>
      </c>
      <c r="AK25" t="s">
        <v>74</v>
      </c>
      <c r="AL25" s="14">
        <v>25.34</v>
      </c>
      <c r="AM25" s="14">
        <v>20.28</v>
      </c>
      <c r="AO25" t="s">
        <v>74</v>
      </c>
      <c r="AP25">
        <v>43510</v>
      </c>
      <c r="AQ25">
        <v>0.00012</v>
      </c>
      <c r="AR25">
        <v>0.338589</v>
      </c>
      <c r="AS25" s="3">
        <v>70.8</v>
      </c>
      <c r="AT25" s="3">
        <v>25.4</v>
      </c>
      <c r="AU25">
        <v>0.334843</v>
      </c>
      <c r="AV25" s="3">
        <v>163.1</v>
      </c>
      <c r="AW25" s="3">
        <v>4.9</v>
      </c>
      <c r="AX25">
        <v>0.326568</v>
      </c>
      <c r="AY25" s="3">
        <v>263.2</v>
      </c>
      <c r="AZ25" s="3">
        <v>64.1</v>
      </c>
      <c r="BA25">
        <v>2063</v>
      </c>
      <c r="BB25">
        <v>478.21</v>
      </c>
      <c r="BC25">
        <v>2333.54</v>
      </c>
      <c r="BD25" s="11">
        <f t="shared" si="2"/>
        <v>1.0368100977438082</v>
      </c>
      <c r="BE25" s="11">
        <f t="shared" si="3"/>
        <v>1.0253392861517356</v>
      </c>
      <c r="BF25" s="11">
        <f t="shared" si="4"/>
        <v>1.0111873325707867</v>
      </c>
      <c r="BG25" s="2"/>
      <c r="BH25" s="3">
        <v>115.2</v>
      </c>
      <c r="BI25" s="3">
        <v>64.1</v>
      </c>
      <c r="BJ25" s="3">
        <v>282.8</v>
      </c>
      <c r="BK25" s="3">
        <v>25.4</v>
      </c>
    </row>
    <row r="26" spans="1:63" ht="11.25">
      <c r="A26" s="1">
        <v>209</v>
      </c>
      <c r="B26" s="1">
        <v>1270</v>
      </c>
      <c r="C26" s="1" t="s">
        <v>52</v>
      </c>
      <c r="D26" s="1">
        <v>6</v>
      </c>
      <c r="E26" s="1" t="s">
        <v>1</v>
      </c>
      <c r="F26" s="1">
        <v>1</v>
      </c>
      <c r="G26" s="15">
        <v>33</v>
      </c>
      <c r="H26" s="15">
        <v>35</v>
      </c>
      <c r="I26" s="17">
        <v>33.23</v>
      </c>
      <c r="J26" s="17">
        <f t="shared" si="1"/>
        <v>33.23</v>
      </c>
      <c r="K26" s="1">
        <v>10</v>
      </c>
      <c r="L26" s="13" t="s">
        <v>2</v>
      </c>
      <c r="M26" s="1" t="s">
        <v>15</v>
      </c>
      <c r="O26">
        <v>2</v>
      </c>
      <c r="R26" t="s">
        <v>21</v>
      </c>
      <c r="S26" s="2">
        <v>9.3</v>
      </c>
      <c r="T26" s="3">
        <v>63.5</v>
      </c>
      <c r="U26" s="3">
        <v>-1.7</v>
      </c>
      <c r="V26" s="4">
        <v>0.636</v>
      </c>
      <c r="X26" s="4" t="s">
        <v>22</v>
      </c>
      <c r="Z26" s="5" t="s">
        <v>75</v>
      </c>
      <c r="AA26" s="5">
        <v>6</v>
      </c>
      <c r="AB26" s="5" t="s">
        <v>23</v>
      </c>
      <c r="AC26" s="5">
        <v>5</v>
      </c>
      <c r="AD26" s="5">
        <v>92.5</v>
      </c>
      <c r="AE26" s="5">
        <v>-41.3</v>
      </c>
      <c r="AF26" s="5">
        <v>15</v>
      </c>
      <c r="AG26" s="5">
        <v>40</v>
      </c>
      <c r="AH26" s="5">
        <v>0.6965</v>
      </c>
      <c r="AI26" s="3">
        <f t="shared" si="0"/>
        <v>109.5125786163522</v>
      </c>
      <c r="AK26" t="s">
        <v>75</v>
      </c>
      <c r="AL26" s="14">
        <v>32.58</v>
      </c>
      <c r="AM26" s="14">
        <v>17.74</v>
      </c>
      <c r="AO26" t="s">
        <v>75</v>
      </c>
      <c r="AP26">
        <v>37312</v>
      </c>
      <c r="AQ26">
        <v>0.00043</v>
      </c>
      <c r="AR26">
        <v>0.344296</v>
      </c>
      <c r="AS26" s="3">
        <v>224.8</v>
      </c>
      <c r="AT26" s="3">
        <v>33.2</v>
      </c>
      <c r="AU26">
        <v>0.340007</v>
      </c>
      <c r="AV26" s="3">
        <v>321</v>
      </c>
      <c r="AW26" s="3">
        <v>9.4</v>
      </c>
      <c r="AX26">
        <v>0.315697</v>
      </c>
      <c r="AY26" s="3">
        <v>64.8</v>
      </c>
      <c r="AZ26" s="3">
        <v>55.1</v>
      </c>
      <c r="BA26">
        <v>1049.94</v>
      </c>
      <c r="BB26">
        <v>50.75</v>
      </c>
      <c r="BC26">
        <v>1630.26</v>
      </c>
      <c r="BD26" s="11">
        <f t="shared" si="2"/>
        <v>1.0905900277798015</v>
      </c>
      <c r="BE26" s="11">
        <f t="shared" si="3"/>
        <v>1.0770042160679385</v>
      </c>
      <c r="BF26" s="11">
        <f t="shared" si="4"/>
        <v>1.012614446173167</v>
      </c>
      <c r="BG26" s="2"/>
      <c r="BH26" s="3">
        <v>152.3</v>
      </c>
      <c r="BI26" s="3">
        <v>55.1</v>
      </c>
      <c r="BJ26" s="3">
        <v>312.3</v>
      </c>
      <c r="BK26" s="3">
        <v>33.2</v>
      </c>
    </row>
  </sheetData>
  <printOptions/>
  <pageMargins left="0.75" right="0.75" top="1" bottom="1" header="0.5" footer="0.5"/>
  <pageSetup fitToHeight="1" fitToWidth="1" orientation="portrait" paperSize="9" scale="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2003-06-08T07:07:14Z</cp:lastPrinted>
  <dcterms:created xsi:type="dcterms:W3CDTF">2003-05-31T07:06:07Z</dcterms:created>
  <dcterms:modified xsi:type="dcterms:W3CDTF">2004-04-27T20:23:24Z</dcterms:modified>
  <cp:category/>
  <cp:version/>
  <cp:contentType/>
  <cp:contentStatus/>
</cp:coreProperties>
</file>