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" yWindow="0" windowWidth="15456" windowHeight="6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'Sheet1'!$X$4:$AG$20</definedName>
  </definedNames>
  <calcPr fullCalcOnLoad="1"/>
</workbook>
</file>

<file path=xl/sharedStrings.xml><?xml version="1.0" encoding="utf-8"?>
<sst xmlns="http://schemas.openxmlformats.org/spreadsheetml/2006/main" count="221" uniqueCount="89">
  <si>
    <t>A</t>
  </si>
  <si>
    <t>R</t>
  </si>
  <si>
    <t xml:space="preserve">          </t>
  </si>
  <si>
    <t>B</t>
  </si>
  <si>
    <t>*A=anchored</t>
  </si>
  <si>
    <t>*F=no origin</t>
  </si>
  <si>
    <t>*from curatorial log</t>
  </si>
  <si>
    <t>MDF/MDT</t>
  </si>
  <si>
    <t>MDF'/MDT'</t>
  </si>
  <si>
    <t>Leg</t>
  </si>
  <si>
    <t>Site</t>
  </si>
  <si>
    <t>H</t>
  </si>
  <si>
    <t>Core</t>
  </si>
  <si>
    <t>T</t>
  </si>
  <si>
    <t>Sc</t>
  </si>
  <si>
    <t>Piece</t>
  </si>
  <si>
    <t>CODE</t>
  </si>
  <si>
    <t>Meas.</t>
  </si>
  <si>
    <t>Dec</t>
  </si>
  <si>
    <t>Inc</t>
  </si>
  <si>
    <t>Demag.</t>
  </si>
  <si>
    <t>Comments</t>
  </si>
  <si>
    <t>Sample</t>
  </si>
  <si>
    <t>npts</t>
  </si>
  <si>
    <t>MAD</t>
  </si>
  <si>
    <t>Low</t>
  </si>
  <si>
    <t>High</t>
  </si>
  <si>
    <t>sample</t>
  </si>
  <si>
    <t>NRMtreat</t>
  </si>
  <si>
    <t>VDStreat</t>
  </si>
  <si>
    <t>71A01R1070</t>
  </si>
  <si>
    <t>F</t>
  </si>
  <si>
    <t>71A03R1064</t>
  </si>
  <si>
    <t>71A04R1021</t>
  </si>
  <si>
    <t>71A04R1089</t>
  </si>
  <si>
    <t>71A04R2023</t>
  </si>
  <si>
    <t>71A04R2026</t>
  </si>
  <si>
    <t>71A04R2103</t>
  </si>
  <si>
    <t>71A04R2124</t>
  </si>
  <si>
    <t>71B05R1055</t>
  </si>
  <si>
    <t>71B08R1069</t>
  </si>
  <si>
    <t>71B10R1112</t>
  </si>
  <si>
    <t>71B12R1131</t>
  </si>
  <si>
    <t>71B17R1058</t>
  </si>
  <si>
    <t>71B19R1020</t>
  </si>
  <si>
    <t>71A04R1092</t>
  </si>
  <si>
    <t>AF</t>
  </si>
  <si>
    <t>2G</t>
  </si>
  <si>
    <t>AF ONLINE</t>
  </si>
  <si>
    <t>PP</t>
  </si>
  <si>
    <t>STRX</t>
  </si>
  <si>
    <t>Lithology: 1, dunite; 2, harzburgite; 14, troctolite;  17, serpentinite</t>
  </si>
  <si>
    <t xml:space="preserve">7B   </t>
  </si>
  <si>
    <t xml:space="preserve">7C   </t>
  </si>
  <si>
    <t>*</t>
  </si>
  <si>
    <t>* quarter round sections (split face not marked so some have declination ambuiguity, though a later check suggests all measured in proper orientation)</t>
  </si>
  <si>
    <t>sig</t>
  </si>
  <si>
    <t>max</t>
  </si>
  <si>
    <t>int</t>
  </si>
  <si>
    <t>min</t>
  </si>
  <si>
    <t>F12</t>
  </si>
  <si>
    <t>F23</t>
  </si>
  <si>
    <t>Anis. (P)</t>
  </si>
  <si>
    <t>AMS (rotated to 360)</t>
  </si>
  <si>
    <t>mean(inc only)</t>
  </si>
  <si>
    <t>(+10.6/-13.2, kappa=10.3, n=15)</t>
  </si>
  <si>
    <t>Unrotated core coordinates</t>
  </si>
  <si>
    <t>*true volume</t>
  </si>
  <si>
    <t>Top (cm)</t>
  </si>
  <si>
    <t>Bot (cm)</t>
  </si>
  <si>
    <t>Depth (mbsf)</t>
  </si>
  <si>
    <t>Nominal vol (cm3)</t>
  </si>
  <si>
    <t>Ign Lith.</t>
  </si>
  <si>
    <t>Meas. Vol</t>
  </si>
  <si>
    <t>NRMdec</t>
  </si>
  <si>
    <t>NRMinc</t>
  </si>
  <si>
    <t>NRMint (A/m)</t>
  </si>
  <si>
    <t>PCA type</t>
  </si>
  <si>
    <t>Magnitude (A/m)</t>
  </si>
  <si>
    <t>PCA (%)</t>
  </si>
  <si>
    <t>Susc. (SI)</t>
  </si>
  <si>
    <t>Suscept. (10-6 SI)</t>
  </si>
  <si>
    <t>*assuming 10 cm3 vol</t>
  </si>
  <si>
    <t>F (int/min)</t>
  </si>
  <si>
    <t>L (max/int)</t>
  </si>
  <si>
    <t>Dec (min)</t>
  </si>
  <si>
    <t>Inc (min)</t>
  </si>
  <si>
    <t>Dec (max)</t>
  </si>
  <si>
    <t>Inc (max)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</si>
</sst>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E+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57"/>
      <name val="Geneva"/>
      <family val="0"/>
    </font>
    <font>
      <sz val="9"/>
      <color indexed="10"/>
      <name val="Geneva"/>
      <family val="0"/>
    </font>
    <font>
      <sz val="9"/>
      <color indexed="11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2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 applyProtection="1">
      <alignment/>
      <protection locked="0"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5" fillId="0" borderId="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11" fontId="0" fillId="0" borderId="0" xfId="0" applyNumberFormat="1" applyAlignment="1">
      <alignment wrapText="1"/>
    </xf>
    <xf numFmtId="164" fontId="5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64" fontId="6" fillId="0" borderId="0" xfId="0" applyNumberFormat="1" applyFont="1" applyAlignment="1">
      <alignment wrapText="1"/>
    </xf>
    <xf numFmtId="167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6" fillId="0" borderId="0" xfId="0" applyFont="1" applyFill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6"/>
  <sheetViews>
    <sheetView tabSelected="1" workbookViewId="0" topLeftCell="A1">
      <selection activeCell="A5" sqref="A5"/>
    </sheetView>
  </sheetViews>
  <sheetFormatPr defaultColWidth="9.00390625" defaultRowHeight="12"/>
  <cols>
    <col min="1" max="1" width="4.875" style="0" customWidth="1"/>
    <col min="2" max="2" width="5.125" style="0" bestFit="1" customWidth="1"/>
    <col min="3" max="3" width="2.375" style="0" bestFit="1" customWidth="1"/>
    <col min="4" max="4" width="4.625" style="0" bestFit="1" customWidth="1"/>
    <col min="5" max="5" width="2.125" style="0" bestFit="1" customWidth="1"/>
    <col min="6" max="6" width="3.00390625" style="0" bestFit="1" customWidth="1"/>
    <col min="7" max="7" width="5.50390625" style="0" customWidth="1"/>
    <col min="8" max="8" width="4.50390625" style="0" customWidth="1"/>
    <col min="9" max="9" width="6.125" style="0" bestFit="1" customWidth="1"/>
    <col min="10" max="10" width="8.375" style="0" customWidth="1"/>
    <col min="11" max="11" width="5.50390625" style="0" customWidth="1"/>
    <col min="12" max="12" width="6.75390625" style="0" customWidth="1"/>
    <col min="13" max="13" width="2.625" style="0" customWidth="1"/>
    <col min="14" max="14" width="4.50390625" style="8" customWidth="1"/>
    <col min="15" max="15" width="4.50390625" style="0" bestFit="1" customWidth="1"/>
    <col min="16" max="16" width="5.50390625" style="0" customWidth="1"/>
    <col min="17" max="17" width="5.625" style="15" bestFit="1" customWidth="1"/>
    <col min="18" max="18" width="8.00390625" style="7" customWidth="1"/>
    <col min="19" max="19" width="7.125" style="7" bestFit="1" customWidth="1"/>
    <col min="20" max="20" width="9.50390625" style="0" customWidth="1"/>
    <col min="21" max="21" width="2.375" style="0" customWidth="1"/>
    <col min="22" max="22" width="6.875" style="0" customWidth="1"/>
    <col min="23" max="23" width="10.625" style="0" customWidth="1"/>
    <col min="24" max="24" width="11.375" style="8" customWidth="1"/>
    <col min="25" max="26" width="5.25390625" style="8" customWidth="1"/>
    <col min="27" max="27" width="4.50390625" style="8" customWidth="1"/>
    <col min="28" max="28" width="5.625" style="9" bestFit="1" customWidth="1"/>
    <col min="29" max="29" width="6.375" style="9" bestFit="1" customWidth="1"/>
    <col min="30" max="30" width="5.125" style="8" bestFit="1" customWidth="1"/>
    <col min="31" max="31" width="5.375" style="8" customWidth="1"/>
    <col min="32" max="32" width="8.875" style="8" customWidth="1"/>
    <col min="33" max="33" width="8.625" style="6" bestFit="1" customWidth="1"/>
    <col min="34" max="34" width="3.50390625" style="0" customWidth="1"/>
    <col min="35" max="35" width="11.00390625" style="0" customWidth="1"/>
    <col min="36" max="36" width="8.50390625" style="10" customWidth="1"/>
    <col min="37" max="37" width="9.25390625" style="10" customWidth="1"/>
    <col min="38" max="38" width="4.375" style="0" customWidth="1"/>
    <col min="39" max="39" width="11.00390625" style="0" customWidth="1"/>
    <col min="40" max="40" width="10.00390625" style="22" customWidth="1"/>
    <col min="41" max="41" width="10.875" style="7" customWidth="1"/>
    <col min="42" max="42" width="9.375" style="0" customWidth="1"/>
    <col min="43" max="43" width="7.875" style="21" customWidth="1"/>
    <col min="44" max="45" width="6.625" style="7" customWidth="1"/>
    <col min="46" max="46" width="7.625" style="21" customWidth="1"/>
    <col min="47" max="48" width="7.125" style="7" customWidth="1"/>
    <col min="49" max="49" width="7.875" style="21" customWidth="1"/>
    <col min="50" max="51" width="6.625" style="7" customWidth="1"/>
    <col min="52" max="54" width="8.375" style="7" customWidth="1"/>
    <col min="55" max="56" width="7.50390625" style="20" customWidth="1"/>
    <col min="57" max="57" width="8.50390625" style="20" customWidth="1"/>
    <col min="58" max="58" width="4.00390625" style="0" customWidth="1"/>
    <col min="59" max="62" width="7.50390625" style="0" customWidth="1"/>
    <col min="63" max="16384" width="11.00390625" style="0" customWidth="1"/>
  </cols>
  <sheetData>
    <row r="1" spans="1:35" ht="11.25">
      <c r="A1" s="2"/>
      <c r="B1" s="2"/>
      <c r="C1" s="2"/>
      <c r="D1" s="2"/>
      <c r="E1" s="2"/>
      <c r="F1" s="2"/>
      <c r="G1" s="3"/>
      <c r="H1" s="3"/>
      <c r="I1" s="4"/>
      <c r="J1" s="2"/>
      <c r="K1" s="5"/>
      <c r="L1" s="2"/>
      <c r="T1" s="1"/>
      <c r="U1" s="1"/>
      <c r="V1" s="1"/>
      <c r="Z1" s="8" t="s">
        <v>4</v>
      </c>
      <c r="AH1" s="7"/>
      <c r="AI1" s="7"/>
    </row>
    <row r="2" spans="1:40" ht="11.25">
      <c r="A2" s="2"/>
      <c r="B2" s="2"/>
      <c r="C2" s="2"/>
      <c r="D2" s="2"/>
      <c r="E2" s="2"/>
      <c r="F2" s="2"/>
      <c r="G2" s="3"/>
      <c r="H2" s="3"/>
      <c r="I2" s="4"/>
      <c r="J2" s="2"/>
      <c r="K2" s="5"/>
      <c r="L2" s="2"/>
      <c r="T2" s="1"/>
      <c r="U2" s="1"/>
      <c r="V2" s="1"/>
      <c r="Z2" s="8" t="s">
        <v>5</v>
      </c>
      <c r="AH2" s="7"/>
      <c r="AI2" s="7"/>
      <c r="AN2" s="22" t="s">
        <v>67</v>
      </c>
    </row>
    <row r="3" spans="1:60" ht="11.25">
      <c r="A3" s="2" t="s">
        <v>6</v>
      </c>
      <c r="B3" s="2"/>
      <c r="C3" s="2"/>
      <c r="D3" s="2"/>
      <c r="E3" s="2"/>
      <c r="F3" s="2"/>
      <c r="G3" s="11"/>
      <c r="H3" s="11"/>
      <c r="I3" s="12"/>
      <c r="J3" s="2"/>
      <c r="K3" s="5"/>
      <c r="L3" s="2"/>
      <c r="T3" s="1"/>
      <c r="U3" s="1"/>
      <c r="V3" s="1"/>
      <c r="AH3" s="7"/>
      <c r="AI3" s="7"/>
      <c r="AJ3" s="10" t="s">
        <v>7</v>
      </c>
      <c r="AK3" s="10" t="s">
        <v>8</v>
      </c>
      <c r="AO3" s="7" t="s">
        <v>82</v>
      </c>
      <c r="AQ3" s="16"/>
      <c r="AR3" s="17"/>
      <c r="AS3" s="17"/>
      <c r="AT3" s="18" t="s">
        <v>66</v>
      </c>
      <c r="AU3" s="17"/>
      <c r="AV3" s="17"/>
      <c r="AW3" s="16"/>
      <c r="AX3" s="17"/>
      <c r="AY3" s="17"/>
      <c r="AZ3" s="17"/>
      <c r="BA3" s="17"/>
      <c r="BB3" s="17"/>
      <c r="BC3" s="19"/>
      <c r="BH3" t="s">
        <v>63</v>
      </c>
    </row>
    <row r="4" spans="1:62" s="28" customFormat="1" ht="33.75">
      <c r="A4" s="23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14</v>
      </c>
      <c r="G4" s="24" t="s">
        <v>68</v>
      </c>
      <c r="H4" s="24" t="s">
        <v>69</v>
      </c>
      <c r="I4" s="25" t="s">
        <v>70</v>
      </c>
      <c r="J4" s="23" t="s">
        <v>71</v>
      </c>
      <c r="K4" s="23" t="s">
        <v>15</v>
      </c>
      <c r="L4" s="26" t="s">
        <v>16</v>
      </c>
      <c r="M4" s="26"/>
      <c r="N4" s="27" t="s">
        <v>72</v>
      </c>
      <c r="P4" s="28" t="s">
        <v>17</v>
      </c>
      <c r="Q4" s="29" t="s">
        <v>73</v>
      </c>
      <c r="R4" s="30" t="s">
        <v>74</v>
      </c>
      <c r="S4" s="30" t="s">
        <v>75</v>
      </c>
      <c r="T4" s="31" t="s">
        <v>76</v>
      </c>
      <c r="U4" s="31"/>
      <c r="V4" s="31" t="s">
        <v>20</v>
      </c>
      <c r="W4" s="28" t="s">
        <v>21</v>
      </c>
      <c r="X4" s="27" t="s">
        <v>22</v>
      </c>
      <c r="Y4" s="27" t="s">
        <v>23</v>
      </c>
      <c r="Z4" s="27" t="s">
        <v>77</v>
      </c>
      <c r="AA4" s="27" t="s">
        <v>24</v>
      </c>
      <c r="AB4" s="32" t="s">
        <v>18</v>
      </c>
      <c r="AC4" s="32" t="s">
        <v>19</v>
      </c>
      <c r="AD4" s="27" t="s">
        <v>25</v>
      </c>
      <c r="AE4" s="27" t="s">
        <v>26</v>
      </c>
      <c r="AF4" s="27" t="s">
        <v>78</v>
      </c>
      <c r="AG4" s="33" t="s">
        <v>79</v>
      </c>
      <c r="AH4" s="30"/>
      <c r="AI4" s="28" t="s">
        <v>27</v>
      </c>
      <c r="AJ4" s="34" t="s">
        <v>28</v>
      </c>
      <c r="AK4" s="34" t="s">
        <v>29</v>
      </c>
      <c r="AM4" s="28" t="s">
        <v>22</v>
      </c>
      <c r="AN4" s="35" t="s">
        <v>80</v>
      </c>
      <c r="AO4" s="30" t="s">
        <v>81</v>
      </c>
      <c r="AP4" s="28" t="s">
        <v>56</v>
      </c>
      <c r="AQ4" s="36" t="s">
        <v>57</v>
      </c>
      <c r="AR4" s="30" t="s">
        <v>18</v>
      </c>
      <c r="AS4" s="30" t="s">
        <v>19</v>
      </c>
      <c r="AT4" s="36" t="s">
        <v>58</v>
      </c>
      <c r="AU4" s="30" t="s">
        <v>18</v>
      </c>
      <c r="AV4" s="30" t="s">
        <v>19</v>
      </c>
      <c r="AW4" s="36" t="s">
        <v>59</v>
      </c>
      <c r="AX4" s="30" t="s">
        <v>18</v>
      </c>
      <c r="AY4" s="30" t="s">
        <v>19</v>
      </c>
      <c r="AZ4" s="30" t="s">
        <v>31</v>
      </c>
      <c r="BA4" s="30" t="s">
        <v>60</v>
      </c>
      <c r="BB4" s="30" t="s">
        <v>61</v>
      </c>
      <c r="BC4" s="37" t="s">
        <v>62</v>
      </c>
      <c r="BD4" s="37" t="s">
        <v>83</v>
      </c>
      <c r="BE4" s="37" t="s">
        <v>84</v>
      </c>
      <c r="BF4" s="38"/>
      <c r="BG4" s="39" t="s">
        <v>85</v>
      </c>
      <c r="BH4" s="39" t="s">
        <v>86</v>
      </c>
      <c r="BI4" s="39" t="s">
        <v>87</v>
      </c>
      <c r="BJ4" s="39" t="s">
        <v>88</v>
      </c>
    </row>
    <row r="5" spans="1:34" ht="11.25">
      <c r="A5" s="2"/>
      <c r="B5" s="2"/>
      <c r="C5" s="2"/>
      <c r="D5" s="2"/>
      <c r="E5" s="2"/>
      <c r="F5" s="2"/>
      <c r="G5" s="3"/>
      <c r="H5" s="3"/>
      <c r="I5" s="4"/>
      <c r="J5" s="2"/>
      <c r="K5" s="5"/>
      <c r="L5" s="2"/>
      <c r="T5" s="1"/>
      <c r="U5" s="1"/>
      <c r="V5" s="1"/>
      <c r="AH5" s="7"/>
    </row>
    <row r="6" spans="1:62" ht="11.25">
      <c r="A6" s="14">
        <v>209</v>
      </c>
      <c r="B6" s="14">
        <v>1271</v>
      </c>
      <c r="C6" s="14" t="s">
        <v>0</v>
      </c>
      <c r="D6" s="14">
        <v>1</v>
      </c>
      <c r="E6" s="14" t="s">
        <v>1</v>
      </c>
      <c r="F6" s="14">
        <v>1</v>
      </c>
      <c r="G6" s="14">
        <v>70</v>
      </c>
      <c r="H6" s="14">
        <v>72</v>
      </c>
      <c r="I6" s="14">
        <v>0.7</v>
      </c>
      <c r="J6" s="14">
        <v>10</v>
      </c>
      <c r="K6" s="14">
        <v>11</v>
      </c>
      <c r="L6" s="14" t="s">
        <v>49</v>
      </c>
      <c r="N6" s="8">
        <v>1</v>
      </c>
      <c r="P6" t="s">
        <v>47</v>
      </c>
      <c r="Q6" s="15">
        <v>9.26</v>
      </c>
      <c r="R6" s="7">
        <v>30.95</v>
      </c>
      <c r="S6" s="7">
        <v>61.47</v>
      </c>
      <c r="T6" s="1">
        <v>10.68</v>
      </c>
      <c r="U6" t="s">
        <v>2</v>
      </c>
      <c r="V6" s="1" t="s">
        <v>46</v>
      </c>
      <c r="X6" s="8" t="s">
        <v>30</v>
      </c>
      <c r="Y6" s="8">
        <v>8</v>
      </c>
      <c r="Z6" s="8" t="s">
        <v>31</v>
      </c>
      <c r="AA6" s="8">
        <v>1.6</v>
      </c>
      <c r="AB6" s="9">
        <v>38.7</v>
      </c>
      <c r="AC6" s="9">
        <v>23.3</v>
      </c>
      <c r="AD6" s="8">
        <v>20</v>
      </c>
      <c r="AE6" s="8">
        <v>80</v>
      </c>
      <c r="AF6" s="8">
        <v>1.2028</v>
      </c>
      <c r="AG6" s="6">
        <f>AF6/T6*100</f>
        <v>11.262172284644196</v>
      </c>
      <c r="AI6" t="s">
        <v>30</v>
      </c>
      <c r="AJ6" s="10">
        <v>4.22</v>
      </c>
      <c r="AK6" s="10">
        <v>3.75</v>
      </c>
      <c r="AM6" t="s">
        <v>30</v>
      </c>
      <c r="AN6" s="22">
        <f>AO6*(10/Q6)*0.000001</f>
        <v>0.14555799136069114</v>
      </c>
      <c r="AO6" s="7">
        <v>134786.7</v>
      </c>
      <c r="AP6">
        <v>0.00029</v>
      </c>
      <c r="AQ6" s="21">
        <v>0.351443</v>
      </c>
      <c r="AR6" s="7">
        <v>293</v>
      </c>
      <c r="AS6" s="7">
        <v>38.2</v>
      </c>
      <c r="AT6" s="21">
        <v>0.327515</v>
      </c>
      <c r="AU6" s="7">
        <v>72.8</v>
      </c>
      <c r="AV6" s="7">
        <v>44.1</v>
      </c>
      <c r="AW6" s="21">
        <v>0.321041</v>
      </c>
      <c r="AX6" s="7">
        <v>185.1</v>
      </c>
      <c r="AY6" s="7">
        <v>21.3</v>
      </c>
      <c r="AZ6">
        <v>2434.84</v>
      </c>
      <c r="BA6">
        <v>3397.38</v>
      </c>
      <c r="BB6">
        <v>248.72</v>
      </c>
      <c r="BC6" s="20">
        <f>AQ6/AW6</f>
        <v>1.094698184967029</v>
      </c>
      <c r="BD6" s="20">
        <f>AT6/AW6</f>
        <v>1.020165648624319</v>
      </c>
      <c r="BE6" s="20">
        <f>AQ6/AT6</f>
        <v>1.0730592491946933</v>
      </c>
      <c r="BG6" s="7">
        <v>146.4</v>
      </c>
      <c r="BH6" s="7">
        <v>21.3</v>
      </c>
      <c r="BI6" s="9">
        <v>254.3</v>
      </c>
      <c r="BJ6" s="9">
        <v>38.2</v>
      </c>
    </row>
    <row r="7" spans="1:54" ht="11.25">
      <c r="A7" s="14">
        <v>209</v>
      </c>
      <c r="B7" s="14">
        <v>1271</v>
      </c>
      <c r="C7" s="14" t="s">
        <v>0</v>
      </c>
      <c r="D7" s="14">
        <v>3</v>
      </c>
      <c r="E7" s="14" t="s">
        <v>1</v>
      </c>
      <c r="F7" s="14">
        <v>1</v>
      </c>
      <c r="G7" s="14">
        <v>60</v>
      </c>
      <c r="H7" s="14">
        <v>69</v>
      </c>
      <c r="I7" s="14">
        <v>19.5</v>
      </c>
      <c r="J7" s="14">
        <v>50</v>
      </c>
      <c r="K7" s="14">
        <v>11</v>
      </c>
      <c r="L7" s="14" t="s">
        <v>50</v>
      </c>
      <c r="M7" t="s">
        <v>54</v>
      </c>
      <c r="N7" s="8">
        <v>1</v>
      </c>
      <c r="P7" t="s">
        <v>47</v>
      </c>
      <c r="Q7" s="15">
        <v>25</v>
      </c>
      <c r="R7" s="7">
        <v>286.45</v>
      </c>
      <c r="S7" s="7">
        <v>81.49</v>
      </c>
      <c r="T7" s="1">
        <v>12.95</v>
      </c>
      <c r="U7" t="s">
        <v>2</v>
      </c>
      <c r="V7" s="1" t="s">
        <v>48</v>
      </c>
      <c r="X7" s="8" t="s">
        <v>32</v>
      </c>
      <c r="Y7" s="8">
        <v>7</v>
      </c>
      <c r="Z7" s="8" t="s">
        <v>31</v>
      </c>
      <c r="AA7" s="8">
        <v>3.2</v>
      </c>
      <c r="AB7" s="9">
        <v>12.1</v>
      </c>
      <c r="AC7" s="9">
        <v>69.6</v>
      </c>
      <c r="AD7" s="8">
        <v>24</v>
      </c>
      <c r="AE7" s="8">
        <v>50</v>
      </c>
      <c r="AF7" s="8">
        <v>0.3268</v>
      </c>
      <c r="AG7" s="6">
        <f aca="true" t="shared" si="0" ref="AG7:AG20">AF7/T7*100</f>
        <v>2.5235521235521237</v>
      </c>
      <c r="AI7" t="s">
        <v>32</v>
      </c>
      <c r="AJ7" s="10">
        <v>5.13</v>
      </c>
      <c r="AK7" s="10">
        <v>5.15</v>
      </c>
      <c r="AZ7"/>
      <c r="BA7"/>
      <c r="BB7"/>
    </row>
    <row r="8" spans="1:54" ht="11.25">
      <c r="A8" s="14">
        <v>209</v>
      </c>
      <c r="B8" s="14">
        <v>1271</v>
      </c>
      <c r="C8" s="14" t="s">
        <v>0</v>
      </c>
      <c r="D8" s="14">
        <v>4</v>
      </c>
      <c r="E8" s="14" t="s">
        <v>1</v>
      </c>
      <c r="F8" s="14">
        <v>1</v>
      </c>
      <c r="G8" s="14">
        <v>17</v>
      </c>
      <c r="H8" s="14">
        <v>25</v>
      </c>
      <c r="I8" s="14">
        <v>28.67</v>
      </c>
      <c r="J8" s="14">
        <v>50</v>
      </c>
      <c r="K8" s="14">
        <v>5</v>
      </c>
      <c r="L8" s="14" t="s">
        <v>50</v>
      </c>
      <c r="M8" t="s">
        <v>54</v>
      </c>
      <c r="N8" s="8">
        <v>17</v>
      </c>
      <c r="P8" t="s">
        <v>47</v>
      </c>
      <c r="Q8" s="15">
        <v>25</v>
      </c>
      <c r="R8" s="7">
        <v>109.42</v>
      </c>
      <c r="S8" s="7">
        <v>66.5</v>
      </c>
      <c r="T8" s="1">
        <v>13.51</v>
      </c>
      <c r="U8" t="s">
        <v>2</v>
      </c>
      <c r="V8" s="1" t="s">
        <v>48</v>
      </c>
      <c r="X8" s="8" t="s">
        <v>33</v>
      </c>
      <c r="Y8" s="8">
        <v>7</v>
      </c>
      <c r="Z8" s="8" t="s">
        <v>31</v>
      </c>
      <c r="AA8" s="8">
        <v>11.8</v>
      </c>
      <c r="AB8" s="9">
        <v>77.5</v>
      </c>
      <c r="AC8" s="9">
        <v>20.1</v>
      </c>
      <c r="AD8" s="8">
        <v>24</v>
      </c>
      <c r="AE8" s="8">
        <v>50</v>
      </c>
      <c r="AF8" s="8">
        <v>0.3468</v>
      </c>
      <c r="AG8" s="6">
        <f t="shared" si="0"/>
        <v>2.5669874167283493</v>
      </c>
      <c r="AI8" t="s">
        <v>33</v>
      </c>
      <c r="AJ8" s="10">
        <v>5.35</v>
      </c>
      <c r="AK8" s="10">
        <v>5.33</v>
      </c>
      <c r="AZ8"/>
      <c r="BA8"/>
      <c r="BB8"/>
    </row>
    <row r="9" spans="1:54" ht="11.25">
      <c r="A9" s="14">
        <v>209</v>
      </c>
      <c r="B9" s="14">
        <v>1271</v>
      </c>
      <c r="C9" s="14" t="s">
        <v>0</v>
      </c>
      <c r="D9" s="14">
        <v>4</v>
      </c>
      <c r="E9" s="14" t="s">
        <v>1</v>
      </c>
      <c r="F9" s="14">
        <v>1</v>
      </c>
      <c r="G9" s="14">
        <v>88</v>
      </c>
      <c r="H9" s="14">
        <v>90</v>
      </c>
      <c r="I9" s="14">
        <v>29.38</v>
      </c>
      <c r="J9" s="14">
        <v>30</v>
      </c>
      <c r="K9" s="14">
        <v>14</v>
      </c>
      <c r="L9" s="14" t="s">
        <v>50</v>
      </c>
      <c r="M9" t="s">
        <v>54</v>
      </c>
      <c r="N9" s="8">
        <v>17</v>
      </c>
      <c r="P9" t="s">
        <v>47</v>
      </c>
      <c r="Q9" s="15">
        <v>25</v>
      </c>
      <c r="R9" s="7">
        <v>208.88</v>
      </c>
      <c r="S9" s="7">
        <v>63.97</v>
      </c>
      <c r="T9" s="1">
        <v>8.323</v>
      </c>
      <c r="U9" t="s">
        <v>2</v>
      </c>
      <c r="V9" s="1" t="s">
        <v>48</v>
      </c>
      <c r="X9" s="8" t="s">
        <v>34</v>
      </c>
      <c r="Y9" s="8">
        <v>7</v>
      </c>
      <c r="Z9" s="8" t="s">
        <v>31</v>
      </c>
      <c r="AA9" s="8">
        <v>8.5</v>
      </c>
      <c r="AB9" s="9">
        <v>211.9</v>
      </c>
      <c r="AC9" s="9">
        <v>14.8</v>
      </c>
      <c r="AD9" s="8">
        <v>24</v>
      </c>
      <c r="AE9" s="8">
        <v>50</v>
      </c>
      <c r="AF9" s="8">
        <v>0.3305</v>
      </c>
      <c r="AG9" s="6">
        <f t="shared" si="0"/>
        <v>3.970923945692659</v>
      </c>
      <c r="AI9" t="s">
        <v>34</v>
      </c>
      <c r="AJ9" s="10">
        <v>5.89</v>
      </c>
      <c r="AK9" s="10">
        <v>5.87</v>
      </c>
      <c r="AZ9"/>
      <c r="BA9"/>
      <c r="BB9"/>
    </row>
    <row r="10" spans="1:62" ht="11.25">
      <c r="A10" s="14">
        <v>209</v>
      </c>
      <c r="B10" s="14">
        <v>1271</v>
      </c>
      <c r="C10" s="14" t="s">
        <v>0</v>
      </c>
      <c r="D10" s="14">
        <v>4</v>
      </c>
      <c r="E10" s="14" t="s">
        <v>1</v>
      </c>
      <c r="F10" s="14">
        <v>1</v>
      </c>
      <c r="G10" s="14">
        <v>92</v>
      </c>
      <c r="H10" s="14">
        <v>94</v>
      </c>
      <c r="I10" s="14">
        <v>29.42</v>
      </c>
      <c r="J10" s="14">
        <v>10</v>
      </c>
      <c r="K10" s="14">
        <v>14</v>
      </c>
      <c r="L10" s="14" t="s">
        <v>49</v>
      </c>
      <c r="N10" s="8">
        <v>17</v>
      </c>
      <c r="P10" t="s">
        <v>47</v>
      </c>
      <c r="Q10" s="15">
        <v>9.2</v>
      </c>
      <c r="R10" s="7">
        <v>214.7</v>
      </c>
      <c r="S10" s="7">
        <v>48.8</v>
      </c>
      <c r="T10" s="1">
        <v>6.02</v>
      </c>
      <c r="U10" t="s">
        <v>2</v>
      </c>
      <c r="V10" s="1" t="s">
        <v>46</v>
      </c>
      <c r="W10" s="1"/>
      <c r="X10" s="8" t="s">
        <v>45</v>
      </c>
      <c r="Y10" s="8">
        <v>7</v>
      </c>
      <c r="Z10" s="8" t="s">
        <v>31</v>
      </c>
      <c r="AA10" s="8">
        <v>2.3</v>
      </c>
      <c r="AB10" s="9">
        <v>221.4</v>
      </c>
      <c r="AC10" s="9">
        <v>5</v>
      </c>
      <c r="AD10" s="8">
        <v>20</v>
      </c>
      <c r="AE10" s="8">
        <v>60</v>
      </c>
      <c r="AF10" s="8">
        <v>0.3882</v>
      </c>
      <c r="AG10" s="6">
        <f t="shared" si="0"/>
        <v>6.4485049833887045</v>
      </c>
      <c r="AI10" t="s">
        <v>45</v>
      </c>
      <c r="AJ10" s="10">
        <v>4.08</v>
      </c>
      <c r="AK10" s="10">
        <v>3.81</v>
      </c>
      <c r="AM10" t="s">
        <v>45</v>
      </c>
      <c r="AN10" s="22">
        <f>AO10*(10/Q10)*0.000001</f>
        <v>0.11195652173913044</v>
      </c>
      <c r="AO10" s="7">
        <v>103000</v>
      </c>
      <c r="AP10">
        <v>0.00036</v>
      </c>
      <c r="AQ10" s="21">
        <v>0.356476</v>
      </c>
      <c r="AR10" s="7">
        <v>154.9</v>
      </c>
      <c r="AS10" s="7">
        <v>19.1</v>
      </c>
      <c r="AT10" s="21">
        <v>0.339069</v>
      </c>
      <c r="AU10" s="7">
        <v>41.2</v>
      </c>
      <c r="AV10" s="7">
        <v>49.2</v>
      </c>
      <c r="AW10" s="21">
        <v>0.304455</v>
      </c>
      <c r="AX10" s="7">
        <v>258.6</v>
      </c>
      <c r="AY10" s="7">
        <v>34.5</v>
      </c>
      <c r="AZ10">
        <v>4382.35</v>
      </c>
      <c r="BA10">
        <v>1183.51</v>
      </c>
      <c r="BB10">
        <v>4679.94</v>
      </c>
      <c r="BC10" s="20">
        <f>AQ10/AW10</f>
        <v>1.1708659736250022</v>
      </c>
      <c r="BD10" s="20">
        <f>AT10/AW10</f>
        <v>1.1136916785731883</v>
      </c>
      <c r="BE10" s="20">
        <f>AQ10/AT10</f>
        <v>1.051337633343066</v>
      </c>
      <c r="BG10" s="7">
        <v>37.2</v>
      </c>
      <c r="BH10" s="7">
        <v>34.5</v>
      </c>
      <c r="BI10" s="7">
        <v>293.5</v>
      </c>
      <c r="BJ10" s="7">
        <v>19.1</v>
      </c>
    </row>
    <row r="11" spans="1:54" ht="11.25">
      <c r="A11" s="14">
        <v>209</v>
      </c>
      <c r="B11" s="14">
        <v>1271</v>
      </c>
      <c r="C11" s="14" t="s">
        <v>0</v>
      </c>
      <c r="D11" s="14">
        <v>4</v>
      </c>
      <c r="E11" s="14" t="s">
        <v>1</v>
      </c>
      <c r="F11" s="14">
        <v>2</v>
      </c>
      <c r="G11" s="14">
        <v>22</v>
      </c>
      <c r="H11" s="14">
        <v>25</v>
      </c>
      <c r="I11" s="14">
        <v>29.99</v>
      </c>
      <c r="J11" s="14">
        <v>30</v>
      </c>
      <c r="K11" s="14">
        <v>1</v>
      </c>
      <c r="L11" s="14" t="s">
        <v>50</v>
      </c>
      <c r="M11" t="s">
        <v>54</v>
      </c>
      <c r="N11" s="8">
        <v>17</v>
      </c>
      <c r="P11" t="s">
        <v>47</v>
      </c>
      <c r="Q11" s="15">
        <v>25</v>
      </c>
      <c r="R11" s="7">
        <v>34.33</v>
      </c>
      <c r="S11" s="7">
        <v>70.07</v>
      </c>
      <c r="T11" s="1">
        <v>19.47</v>
      </c>
      <c r="U11" t="s">
        <v>2</v>
      </c>
      <c r="V11" s="1" t="s">
        <v>48</v>
      </c>
      <c r="X11" s="8" t="s">
        <v>35</v>
      </c>
      <c r="Y11" s="8">
        <v>9</v>
      </c>
      <c r="Z11" s="8" t="s">
        <v>31</v>
      </c>
      <c r="AA11" s="8">
        <v>3.8</v>
      </c>
      <c r="AB11" s="9">
        <v>31.5</v>
      </c>
      <c r="AC11" s="9">
        <v>55.9</v>
      </c>
      <c r="AD11" s="8">
        <v>20</v>
      </c>
      <c r="AE11" s="8">
        <v>50</v>
      </c>
      <c r="AF11" s="8">
        <v>0.4287</v>
      </c>
      <c r="AG11" s="6">
        <f t="shared" si="0"/>
        <v>2.2018489984591683</v>
      </c>
      <c r="AI11" t="s">
        <v>35</v>
      </c>
      <c r="AJ11" s="10">
        <v>5.48</v>
      </c>
      <c r="AK11" s="10">
        <v>5.47</v>
      </c>
      <c r="AZ11"/>
      <c r="BA11"/>
      <c r="BB11"/>
    </row>
    <row r="12" spans="1:62" ht="11.25">
      <c r="A12" s="14">
        <v>209</v>
      </c>
      <c r="B12" s="14">
        <v>1271</v>
      </c>
      <c r="C12" s="14" t="s">
        <v>0</v>
      </c>
      <c r="D12" s="14">
        <v>4</v>
      </c>
      <c r="E12" s="14" t="s">
        <v>1</v>
      </c>
      <c r="F12" s="14">
        <v>2</v>
      </c>
      <c r="G12" s="14">
        <v>26</v>
      </c>
      <c r="H12" s="14">
        <v>29</v>
      </c>
      <c r="I12" s="14">
        <v>30.03</v>
      </c>
      <c r="J12" s="14">
        <v>10</v>
      </c>
      <c r="K12" s="14">
        <v>1</v>
      </c>
      <c r="L12" s="14" t="s">
        <v>49</v>
      </c>
      <c r="N12" s="8">
        <v>17</v>
      </c>
      <c r="P12" t="s">
        <v>47</v>
      </c>
      <c r="Q12" s="15">
        <v>9.26</v>
      </c>
      <c r="R12" s="7">
        <v>24.07</v>
      </c>
      <c r="S12" s="7">
        <v>56.5</v>
      </c>
      <c r="T12" s="1">
        <v>13.63</v>
      </c>
      <c r="U12" t="s">
        <v>2</v>
      </c>
      <c r="V12" t="s">
        <v>46</v>
      </c>
      <c r="X12" s="8" t="s">
        <v>36</v>
      </c>
      <c r="Y12" s="8">
        <v>6</v>
      </c>
      <c r="Z12" s="8" t="s">
        <v>31</v>
      </c>
      <c r="AA12" s="8">
        <v>6.3</v>
      </c>
      <c r="AB12" s="9">
        <v>20</v>
      </c>
      <c r="AC12" s="9">
        <v>17.7</v>
      </c>
      <c r="AD12" s="8">
        <v>20</v>
      </c>
      <c r="AE12" s="8">
        <v>50</v>
      </c>
      <c r="AF12" s="8">
        <v>0.2464</v>
      </c>
      <c r="AG12" s="6">
        <f t="shared" si="0"/>
        <v>1.8077769625825386</v>
      </c>
      <c r="AI12" t="s">
        <v>36</v>
      </c>
      <c r="AJ12" s="10">
        <v>3.42</v>
      </c>
      <c r="AK12" s="10">
        <v>3.32</v>
      </c>
      <c r="AM12" t="s">
        <v>36</v>
      </c>
      <c r="AN12" s="22">
        <f>AO12*(10/Q12)*0.000001</f>
        <v>0.11629946004319654</v>
      </c>
      <c r="AO12" s="7">
        <v>107693.3</v>
      </c>
      <c r="AP12">
        <v>0.00047</v>
      </c>
      <c r="AQ12" s="21">
        <v>0.358584</v>
      </c>
      <c r="AR12" s="7">
        <v>169.8</v>
      </c>
      <c r="AS12" s="7">
        <v>56.7</v>
      </c>
      <c r="AT12" s="21">
        <v>0.34291</v>
      </c>
      <c r="AU12" s="7">
        <v>5.9</v>
      </c>
      <c r="AV12" s="7">
        <v>32.3</v>
      </c>
      <c r="AW12" s="21">
        <v>0.298506</v>
      </c>
      <c r="AX12" s="7">
        <v>271.2</v>
      </c>
      <c r="AY12" s="7">
        <v>7.4</v>
      </c>
      <c r="AZ12">
        <v>3500.38</v>
      </c>
      <c r="BA12">
        <v>553.45</v>
      </c>
      <c r="BB12">
        <v>4441.85</v>
      </c>
      <c r="BC12" s="20">
        <f>AQ12/AW12</f>
        <v>1.2012622861852025</v>
      </c>
      <c r="BD12" s="20">
        <f>AT12/AW12</f>
        <v>1.1487541288952317</v>
      </c>
      <c r="BE12" s="20">
        <f>AQ12/AT12</f>
        <v>1.0457087865620718</v>
      </c>
      <c r="BG12" s="7">
        <v>251.2</v>
      </c>
      <c r="BH12" s="7">
        <v>7.4</v>
      </c>
      <c r="BI12" s="7">
        <v>149.8</v>
      </c>
      <c r="BJ12" s="7">
        <v>56.7</v>
      </c>
    </row>
    <row r="13" spans="1:62" ht="11.25">
      <c r="A13" s="14">
        <v>209</v>
      </c>
      <c r="B13" s="14">
        <v>1271</v>
      </c>
      <c r="C13" s="14" t="s">
        <v>0</v>
      </c>
      <c r="D13" s="14">
        <v>4</v>
      </c>
      <c r="E13" s="14" t="s">
        <v>1</v>
      </c>
      <c r="F13" s="14">
        <v>2</v>
      </c>
      <c r="G13" s="14">
        <v>103</v>
      </c>
      <c r="H13" s="14">
        <v>105</v>
      </c>
      <c r="I13" s="14">
        <v>30.8</v>
      </c>
      <c r="J13" s="14">
        <v>10</v>
      </c>
      <c r="K13" s="14" t="s">
        <v>52</v>
      </c>
      <c r="L13" s="14" t="s">
        <v>49</v>
      </c>
      <c r="N13" s="8">
        <v>17</v>
      </c>
      <c r="P13" t="s">
        <v>47</v>
      </c>
      <c r="Q13" s="15">
        <v>9.26</v>
      </c>
      <c r="R13" s="7">
        <v>237.64</v>
      </c>
      <c r="S13" s="7">
        <v>29.98</v>
      </c>
      <c r="T13" s="1">
        <v>5.923</v>
      </c>
      <c r="U13" t="s">
        <v>2</v>
      </c>
      <c r="V13" s="1" t="s">
        <v>46</v>
      </c>
      <c r="X13" s="8" t="s">
        <v>37</v>
      </c>
      <c r="Y13" s="8">
        <v>8</v>
      </c>
      <c r="Z13" s="8" t="s">
        <v>31</v>
      </c>
      <c r="AA13" s="8">
        <v>1.9</v>
      </c>
      <c r="AB13" s="9">
        <v>234.4</v>
      </c>
      <c r="AC13" s="9">
        <v>3.6</v>
      </c>
      <c r="AD13" s="8">
        <v>20</v>
      </c>
      <c r="AE13" s="8">
        <v>80</v>
      </c>
      <c r="AF13" s="8">
        <v>0.7689</v>
      </c>
      <c r="AG13" s="6">
        <f t="shared" si="0"/>
        <v>12.98159716359953</v>
      </c>
      <c r="AI13" t="s">
        <v>37</v>
      </c>
      <c r="AJ13" s="10">
        <v>5.66</v>
      </c>
      <c r="AK13" s="10">
        <v>5.42</v>
      </c>
      <c r="AM13" t="s">
        <v>37</v>
      </c>
      <c r="AN13" s="22">
        <f>AO13*(10/Q13)*0.000001</f>
        <v>0.09984157667386609</v>
      </c>
      <c r="AO13" s="7">
        <v>92453.3</v>
      </c>
      <c r="AP13">
        <v>0.00022</v>
      </c>
      <c r="AQ13" s="21">
        <v>0.348685</v>
      </c>
      <c r="AR13" s="7">
        <v>172.2</v>
      </c>
      <c r="AS13" s="7">
        <v>57.7</v>
      </c>
      <c r="AT13" s="21">
        <v>0.335374</v>
      </c>
      <c r="AU13" s="7">
        <v>21.7</v>
      </c>
      <c r="AV13" s="7">
        <v>28.8</v>
      </c>
      <c r="AW13" s="21">
        <v>0.315941</v>
      </c>
      <c r="AX13" s="7">
        <v>284.2</v>
      </c>
      <c r="AY13" s="7">
        <v>13.3</v>
      </c>
      <c r="AZ13">
        <v>4417.59</v>
      </c>
      <c r="BA13">
        <v>1804.23</v>
      </c>
      <c r="BB13">
        <v>3844.91</v>
      </c>
      <c r="BC13" s="20">
        <f>AQ13/AW13</f>
        <v>1.103639603596874</v>
      </c>
      <c r="BD13" s="20">
        <f>AT13/AW13</f>
        <v>1.061508319591316</v>
      </c>
      <c r="BE13" s="20">
        <f>AQ13/AT13</f>
        <v>1.0396900177115698</v>
      </c>
      <c r="BG13" s="7">
        <v>49.8</v>
      </c>
      <c r="BH13" s="7">
        <v>13.3</v>
      </c>
      <c r="BI13" s="7">
        <v>297.8</v>
      </c>
      <c r="BJ13" s="7">
        <v>57.7</v>
      </c>
    </row>
    <row r="14" spans="1:54" ht="11.25">
      <c r="A14" s="14">
        <v>209</v>
      </c>
      <c r="B14" s="14">
        <v>1271</v>
      </c>
      <c r="C14" s="14" t="s">
        <v>0</v>
      </c>
      <c r="D14" s="14">
        <v>4</v>
      </c>
      <c r="E14" s="14" t="s">
        <v>1</v>
      </c>
      <c r="F14" s="14">
        <v>2</v>
      </c>
      <c r="G14" s="14">
        <v>121</v>
      </c>
      <c r="H14" s="14">
        <v>126</v>
      </c>
      <c r="I14" s="14">
        <v>30.98</v>
      </c>
      <c r="J14" s="14">
        <v>30</v>
      </c>
      <c r="K14" s="14" t="s">
        <v>53</v>
      </c>
      <c r="L14" s="14" t="s">
        <v>50</v>
      </c>
      <c r="M14" t="s">
        <v>54</v>
      </c>
      <c r="N14" s="8">
        <v>17</v>
      </c>
      <c r="P14" t="s">
        <v>47</v>
      </c>
      <c r="Q14" s="15">
        <v>25</v>
      </c>
      <c r="R14" s="7">
        <v>261.16</v>
      </c>
      <c r="S14" s="7">
        <v>44.11</v>
      </c>
      <c r="T14" s="1">
        <v>4.962</v>
      </c>
      <c r="U14" t="s">
        <v>2</v>
      </c>
      <c r="V14" s="1" t="s">
        <v>48</v>
      </c>
      <c r="X14" s="8" t="s">
        <v>38</v>
      </c>
      <c r="Y14" s="8">
        <v>9</v>
      </c>
      <c r="Z14" s="8" t="s">
        <v>31</v>
      </c>
      <c r="AA14" s="8">
        <v>4.5</v>
      </c>
      <c r="AB14" s="9">
        <v>245.5</v>
      </c>
      <c r="AC14" s="9">
        <v>15.4</v>
      </c>
      <c r="AD14" s="8">
        <v>20</v>
      </c>
      <c r="AE14" s="8">
        <v>50</v>
      </c>
      <c r="AF14" s="8">
        <v>0.4102</v>
      </c>
      <c r="AG14" s="6">
        <f t="shared" si="0"/>
        <v>8.266827891979041</v>
      </c>
      <c r="AI14" t="s">
        <v>38</v>
      </c>
      <c r="AJ14" s="10">
        <v>6.84</v>
      </c>
      <c r="AK14" s="10">
        <v>6.65</v>
      </c>
      <c r="AZ14"/>
      <c r="BA14"/>
      <c r="BB14"/>
    </row>
    <row r="15" spans="1:62" ht="11.25">
      <c r="A15" s="14">
        <v>209</v>
      </c>
      <c r="B15" s="14">
        <v>1271</v>
      </c>
      <c r="C15" s="14" t="s">
        <v>3</v>
      </c>
      <c r="D15" s="14">
        <v>5</v>
      </c>
      <c r="E15" s="14" t="s">
        <v>1</v>
      </c>
      <c r="F15" s="14">
        <v>1</v>
      </c>
      <c r="G15" s="14">
        <v>55</v>
      </c>
      <c r="H15" s="14">
        <v>57</v>
      </c>
      <c r="I15" s="14">
        <v>28.25</v>
      </c>
      <c r="J15" s="14">
        <v>10</v>
      </c>
      <c r="K15" s="14">
        <v>10</v>
      </c>
      <c r="L15" s="14" t="s">
        <v>49</v>
      </c>
      <c r="N15" s="8">
        <v>1</v>
      </c>
      <c r="P15" t="s">
        <v>47</v>
      </c>
      <c r="Q15" s="15">
        <v>9.26</v>
      </c>
      <c r="R15" s="7">
        <v>143.7</v>
      </c>
      <c r="S15" s="7">
        <v>40.48</v>
      </c>
      <c r="T15" s="1">
        <v>5.577</v>
      </c>
      <c r="U15" t="s">
        <v>2</v>
      </c>
      <c r="V15" t="s">
        <v>46</v>
      </c>
      <c r="X15" s="8" t="s">
        <v>39</v>
      </c>
      <c r="Y15" s="8">
        <v>8</v>
      </c>
      <c r="Z15" s="8" t="s">
        <v>31</v>
      </c>
      <c r="AA15" s="8">
        <v>2.1</v>
      </c>
      <c r="AB15" s="9">
        <v>152</v>
      </c>
      <c r="AC15" s="9">
        <v>14.8</v>
      </c>
      <c r="AD15" s="8">
        <v>20</v>
      </c>
      <c r="AE15" s="8">
        <v>80</v>
      </c>
      <c r="AF15" s="8">
        <v>1.0283</v>
      </c>
      <c r="AG15" s="6">
        <f t="shared" si="0"/>
        <v>18.43822843822844</v>
      </c>
      <c r="AI15" t="s">
        <v>39</v>
      </c>
      <c r="AJ15" s="10">
        <v>7</v>
      </c>
      <c r="AK15" s="10">
        <v>6.14</v>
      </c>
      <c r="AM15" t="s">
        <v>39</v>
      </c>
      <c r="AN15" s="22">
        <f aca="true" t="shared" si="1" ref="AN15:AN20">AO15*(10/Q15)*0.000001</f>
        <v>0.10596835853131747</v>
      </c>
      <c r="AO15" s="7">
        <v>98126.7</v>
      </c>
      <c r="AP15">
        <v>0.00088</v>
      </c>
      <c r="AQ15" s="21">
        <v>0.372332</v>
      </c>
      <c r="AR15" s="7">
        <v>109.4</v>
      </c>
      <c r="AS15" s="7">
        <v>67.8</v>
      </c>
      <c r="AT15" s="21">
        <v>0.339072</v>
      </c>
      <c r="AU15" s="7">
        <v>291.5</v>
      </c>
      <c r="AV15" s="7">
        <v>22.2</v>
      </c>
      <c r="AW15" s="21">
        <v>0.288596</v>
      </c>
      <c r="AX15" s="7">
        <v>201.2</v>
      </c>
      <c r="AY15" s="7">
        <v>0.8</v>
      </c>
      <c r="AZ15">
        <v>1830.31</v>
      </c>
      <c r="BA15">
        <v>711.88</v>
      </c>
      <c r="BB15">
        <v>1639.59</v>
      </c>
      <c r="BC15" s="20">
        <f aca="true" t="shared" si="2" ref="BC15:BC20">AQ15/AW15</f>
        <v>1.290149551622337</v>
      </c>
      <c r="BD15" s="20">
        <f aca="true" t="shared" si="3" ref="BD15:BD20">AT15/AW15</f>
        <v>1.1749019390428141</v>
      </c>
      <c r="BE15" s="20">
        <f aca="true" t="shared" si="4" ref="BE15:BE20">AQ15/AT15</f>
        <v>1.0980912608531521</v>
      </c>
      <c r="BG15" s="7">
        <v>49.2</v>
      </c>
      <c r="BH15" s="7">
        <v>0.8</v>
      </c>
      <c r="BI15" s="7">
        <v>317.4</v>
      </c>
      <c r="BJ15" s="7">
        <v>67.8</v>
      </c>
    </row>
    <row r="16" spans="1:62" ht="11.25">
      <c r="A16" s="14">
        <v>209</v>
      </c>
      <c r="B16" s="14">
        <v>1271</v>
      </c>
      <c r="C16" s="14" t="s">
        <v>3</v>
      </c>
      <c r="D16" s="14">
        <v>8</v>
      </c>
      <c r="E16" s="14" t="s">
        <v>1</v>
      </c>
      <c r="F16" s="14">
        <v>1</v>
      </c>
      <c r="G16" s="14">
        <v>69</v>
      </c>
      <c r="H16" s="14">
        <v>71</v>
      </c>
      <c r="I16" s="14">
        <v>41.39</v>
      </c>
      <c r="J16" s="14">
        <v>10</v>
      </c>
      <c r="K16" s="14">
        <v>14</v>
      </c>
      <c r="L16" s="14" t="s">
        <v>49</v>
      </c>
      <c r="N16" s="8">
        <v>1</v>
      </c>
      <c r="P16" t="s">
        <v>47</v>
      </c>
      <c r="Q16" s="15">
        <v>9.2</v>
      </c>
      <c r="R16" s="7">
        <v>75.2</v>
      </c>
      <c r="S16" s="7">
        <v>45.9</v>
      </c>
      <c r="T16" s="1">
        <v>9.55</v>
      </c>
      <c r="U16" t="s">
        <v>2</v>
      </c>
      <c r="V16" s="1" t="s">
        <v>46</v>
      </c>
      <c r="X16" s="8" t="s">
        <v>40</v>
      </c>
      <c r="Y16" s="8">
        <v>5</v>
      </c>
      <c r="Z16" s="8" t="s">
        <v>31</v>
      </c>
      <c r="AA16" s="8">
        <v>3.1</v>
      </c>
      <c r="AB16" s="9">
        <v>73.4</v>
      </c>
      <c r="AC16" s="9">
        <v>12.6</v>
      </c>
      <c r="AD16" s="8">
        <v>15</v>
      </c>
      <c r="AE16" s="8">
        <v>40</v>
      </c>
      <c r="AF16" s="8">
        <v>0.4784</v>
      </c>
      <c r="AG16" s="6">
        <f t="shared" si="0"/>
        <v>5.009424083769633</v>
      </c>
      <c r="AI16" t="s">
        <v>40</v>
      </c>
      <c r="AJ16" s="10">
        <v>3</v>
      </c>
      <c r="AK16" s="10">
        <v>2.93</v>
      </c>
      <c r="AM16" t="s">
        <v>40</v>
      </c>
      <c r="AN16" s="22">
        <f t="shared" si="1"/>
        <v>0.12895652173913044</v>
      </c>
      <c r="AO16" s="7">
        <v>118640</v>
      </c>
      <c r="AP16">
        <v>0.00037</v>
      </c>
      <c r="AQ16" s="21">
        <v>0.380366</v>
      </c>
      <c r="AR16" s="7">
        <v>95.1</v>
      </c>
      <c r="AS16" s="7">
        <v>73.4</v>
      </c>
      <c r="AT16" s="21">
        <v>0.332604</v>
      </c>
      <c r="AU16" s="7">
        <v>293.6</v>
      </c>
      <c r="AV16" s="7">
        <v>15.8</v>
      </c>
      <c r="AW16" s="21">
        <v>0.28703</v>
      </c>
      <c r="AX16" s="7">
        <v>202.2</v>
      </c>
      <c r="AY16" s="7">
        <v>5</v>
      </c>
      <c r="AZ16">
        <v>9999.9</v>
      </c>
      <c r="BA16">
        <v>8336.07</v>
      </c>
      <c r="BB16">
        <v>7589.67</v>
      </c>
      <c r="BC16" s="20">
        <f t="shared" si="2"/>
        <v>1.3251785527645192</v>
      </c>
      <c r="BD16" s="20">
        <f t="shared" si="3"/>
        <v>1.1587778281015921</v>
      </c>
      <c r="BE16" s="20">
        <f t="shared" si="4"/>
        <v>1.1436001972315426</v>
      </c>
      <c r="BG16" s="7">
        <v>128.8</v>
      </c>
      <c r="BH16" s="7">
        <v>5</v>
      </c>
      <c r="BI16" s="7">
        <v>21.7</v>
      </c>
      <c r="BJ16" s="7">
        <v>73.4</v>
      </c>
    </row>
    <row r="17" spans="1:62" ht="11.25">
      <c r="A17" s="14">
        <v>209</v>
      </c>
      <c r="B17" s="14">
        <v>1271</v>
      </c>
      <c r="C17" s="14" t="s">
        <v>3</v>
      </c>
      <c r="D17" s="14">
        <v>10</v>
      </c>
      <c r="E17" s="14" t="s">
        <v>1</v>
      </c>
      <c r="F17" s="14">
        <v>1</v>
      </c>
      <c r="G17" s="14">
        <v>112</v>
      </c>
      <c r="H17" s="14">
        <v>114</v>
      </c>
      <c r="I17" s="14">
        <v>51.62</v>
      </c>
      <c r="J17" s="14">
        <v>10</v>
      </c>
      <c r="K17" s="14">
        <v>19</v>
      </c>
      <c r="L17" s="14" t="s">
        <v>49</v>
      </c>
      <c r="N17" s="8">
        <v>2</v>
      </c>
      <c r="P17" t="s">
        <v>47</v>
      </c>
      <c r="Q17" s="15">
        <v>9.2</v>
      </c>
      <c r="R17" s="7">
        <v>319</v>
      </c>
      <c r="S17" s="7">
        <v>29.1</v>
      </c>
      <c r="T17" s="1">
        <v>7.15</v>
      </c>
      <c r="U17" t="s">
        <v>2</v>
      </c>
      <c r="V17" s="1" t="s">
        <v>46</v>
      </c>
      <c r="X17" s="8" t="s">
        <v>41</v>
      </c>
      <c r="Y17" s="8">
        <v>8</v>
      </c>
      <c r="Z17" s="8" t="s">
        <v>31</v>
      </c>
      <c r="AA17" s="8">
        <v>1.3</v>
      </c>
      <c r="AB17" s="9">
        <v>312.6</v>
      </c>
      <c r="AC17" s="9">
        <v>20.3</v>
      </c>
      <c r="AD17" s="8">
        <v>15</v>
      </c>
      <c r="AE17" s="8">
        <v>100</v>
      </c>
      <c r="AF17" s="8">
        <v>1.8066</v>
      </c>
      <c r="AG17" s="6">
        <f t="shared" si="0"/>
        <v>25.26713286713286</v>
      </c>
      <c r="AI17" t="s">
        <v>41</v>
      </c>
      <c r="AJ17" s="10">
        <v>7.82</v>
      </c>
      <c r="AK17" s="10">
        <v>7.53</v>
      </c>
      <c r="AM17" t="s">
        <v>41</v>
      </c>
      <c r="AN17" s="22">
        <f t="shared" si="1"/>
        <v>0.08648554347826087</v>
      </c>
      <c r="AO17" s="7">
        <v>79566.7</v>
      </c>
      <c r="AP17">
        <v>0.00014</v>
      </c>
      <c r="AQ17" s="21">
        <v>0.343703</v>
      </c>
      <c r="AR17" s="7">
        <v>66.7</v>
      </c>
      <c r="AS17" s="7">
        <v>8.1</v>
      </c>
      <c r="AT17" s="21">
        <v>0.331495</v>
      </c>
      <c r="AU17" s="7">
        <v>324.3</v>
      </c>
      <c r="AV17" s="7">
        <v>56.2</v>
      </c>
      <c r="AW17" s="21">
        <v>0.324802</v>
      </c>
      <c r="AX17" s="7">
        <v>161.9</v>
      </c>
      <c r="AY17" s="7">
        <v>32.5</v>
      </c>
      <c r="AZ17">
        <v>3768</v>
      </c>
      <c r="BA17">
        <v>3821.6</v>
      </c>
      <c r="BB17">
        <v>1148.44</v>
      </c>
      <c r="BC17" s="20">
        <f t="shared" si="2"/>
        <v>1.0581923756627114</v>
      </c>
      <c r="BD17" s="20">
        <f t="shared" si="3"/>
        <v>1.0206064002068953</v>
      </c>
      <c r="BE17" s="20">
        <f t="shared" si="4"/>
        <v>1.0368271014645771</v>
      </c>
      <c r="BG17" s="7">
        <v>209.3</v>
      </c>
      <c r="BH17" s="7">
        <v>32.5</v>
      </c>
      <c r="BI17" s="9">
        <v>114.1</v>
      </c>
      <c r="BJ17" s="9">
        <v>8.1</v>
      </c>
    </row>
    <row r="18" spans="1:62" ht="11.25">
      <c r="A18" s="14">
        <v>209</v>
      </c>
      <c r="B18" s="14">
        <v>1271</v>
      </c>
      <c r="C18" s="14" t="s">
        <v>3</v>
      </c>
      <c r="D18" s="14">
        <v>12</v>
      </c>
      <c r="E18" s="14" t="s">
        <v>1</v>
      </c>
      <c r="F18" s="14">
        <v>1</v>
      </c>
      <c r="G18" s="14">
        <v>131</v>
      </c>
      <c r="H18" s="14">
        <v>134</v>
      </c>
      <c r="I18" s="14">
        <v>61.41</v>
      </c>
      <c r="J18" s="14">
        <v>10</v>
      </c>
      <c r="K18" s="14">
        <v>21</v>
      </c>
      <c r="L18" s="14" t="s">
        <v>49</v>
      </c>
      <c r="N18" s="8">
        <v>14</v>
      </c>
      <c r="P18" t="s">
        <v>47</v>
      </c>
      <c r="Q18" s="15">
        <v>9.2</v>
      </c>
      <c r="R18" s="7">
        <v>240.3</v>
      </c>
      <c r="S18" s="7">
        <v>59.8</v>
      </c>
      <c r="T18" s="1">
        <v>14.7</v>
      </c>
      <c r="U18" t="s">
        <v>2</v>
      </c>
      <c r="V18" s="1" t="s">
        <v>46</v>
      </c>
      <c r="X18" s="8" t="s">
        <v>42</v>
      </c>
      <c r="Y18" s="8">
        <v>4</v>
      </c>
      <c r="Z18" s="8" t="s">
        <v>31</v>
      </c>
      <c r="AA18" s="8">
        <v>1.6</v>
      </c>
      <c r="AB18" s="9">
        <v>250.2</v>
      </c>
      <c r="AC18" s="9">
        <v>39.8</v>
      </c>
      <c r="AD18" s="8">
        <v>20</v>
      </c>
      <c r="AE18" s="8">
        <v>40</v>
      </c>
      <c r="AF18" s="8">
        <v>2.2491</v>
      </c>
      <c r="AG18" s="6">
        <f t="shared" si="0"/>
        <v>15.299999999999999</v>
      </c>
      <c r="AI18" t="s">
        <v>42</v>
      </c>
      <c r="AJ18" s="10">
        <v>11.7</v>
      </c>
      <c r="AK18" s="10">
        <v>11.51</v>
      </c>
      <c r="AM18" t="s">
        <v>42</v>
      </c>
      <c r="AN18" s="22">
        <f t="shared" si="1"/>
        <v>0.07917032608695652</v>
      </c>
      <c r="AO18" s="7">
        <v>72836.7</v>
      </c>
      <c r="AP18">
        <v>0.00013</v>
      </c>
      <c r="AQ18" s="21">
        <v>0.344652</v>
      </c>
      <c r="AR18" s="7">
        <v>89.4</v>
      </c>
      <c r="AS18" s="7">
        <v>1.6</v>
      </c>
      <c r="AT18" s="21">
        <v>0.334284</v>
      </c>
      <c r="AU18" s="7">
        <v>337.1</v>
      </c>
      <c r="AV18" s="7">
        <v>85.7</v>
      </c>
      <c r="AW18" s="21">
        <v>0.321064</v>
      </c>
      <c r="AX18" s="7">
        <v>179.5</v>
      </c>
      <c r="AY18" s="7">
        <v>4</v>
      </c>
      <c r="AZ18">
        <v>6200.03</v>
      </c>
      <c r="BA18">
        <v>2979.69</v>
      </c>
      <c r="BB18">
        <v>4845.59</v>
      </c>
      <c r="BC18" s="20">
        <f t="shared" si="2"/>
        <v>1.0734682181745696</v>
      </c>
      <c r="BD18" s="20">
        <f t="shared" si="3"/>
        <v>1.041175591159395</v>
      </c>
      <c r="BE18" s="20">
        <f t="shared" si="4"/>
        <v>1.0310155436694546</v>
      </c>
      <c r="BG18" s="7">
        <v>289.3</v>
      </c>
      <c r="BH18" s="7">
        <v>4</v>
      </c>
      <c r="BI18" s="7">
        <v>199.2</v>
      </c>
      <c r="BJ18" s="7">
        <v>1.6</v>
      </c>
    </row>
    <row r="19" spans="1:62" ht="11.25">
      <c r="A19" s="14">
        <v>209</v>
      </c>
      <c r="B19" s="14">
        <v>1271</v>
      </c>
      <c r="C19" s="14" t="s">
        <v>3</v>
      </c>
      <c r="D19" s="14">
        <v>17</v>
      </c>
      <c r="E19" s="14" t="s">
        <v>1</v>
      </c>
      <c r="F19" s="14">
        <v>1</v>
      </c>
      <c r="G19" s="14">
        <v>58</v>
      </c>
      <c r="H19" s="14">
        <v>60</v>
      </c>
      <c r="I19" s="14">
        <v>85.08</v>
      </c>
      <c r="J19" s="14">
        <v>10</v>
      </c>
      <c r="K19" s="14">
        <v>10</v>
      </c>
      <c r="L19" s="14" t="s">
        <v>49</v>
      </c>
      <c r="N19" s="8">
        <v>1</v>
      </c>
      <c r="P19" t="s">
        <v>47</v>
      </c>
      <c r="Q19" s="15">
        <v>9.2</v>
      </c>
      <c r="R19" s="7">
        <v>169</v>
      </c>
      <c r="S19" s="7">
        <v>52.7</v>
      </c>
      <c r="T19" s="1">
        <v>3.4</v>
      </c>
      <c r="U19" t="s">
        <v>2</v>
      </c>
      <c r="V19" s="1" t="s">
        <v>46</v>
      </c>
      <c r="X19" s="8" t="s">
        <v>43</v>
      </c>
      <c r="Y19" s="8">
        <v>5</v>
      </c>
      <c r="Z19" s="8" t="s">
        <v>31</v>
      </c>
      <c r="AA19" s="8">
        <v>3.3</v>
      </c>
      <c r="AB19" s="9">
        <v>177.7</v>
      </c>
      <c r="AC19" s="9">
        <v>26</v>
      </c>
      <c r="AD19" s="8">
        <v>15</v>
      </c>
      <c r="AE19" s="8">
        <v>40</v>
      </c>
      <c r="AF19" s="8">
        <v>0.2436</v>
      </c>
      <c r="AG19" s="6">
        <f t="shared" si="0"/>
        <v>7.1647058823529415</v>
      </c>
      <c r="AI19" t="s">
        <v>43</v>
      </c>
      <c r="AJ19" s="10">
        <v>4</v>
      </c>
      <c r="AK19" s="10">
        <v>3.92</v>
      </c>
      <c r="AM19" t="s">
        <v>43</v>
      </c>
      <c r="AN19" s="22">
        <f t="shared" si="1"/>
        <v>0.11807250000000001</v>
      </c>
      <c r="AO19" s="7">
        <v>108626.7</v>
      </c>
      <c r="AP19">
        <v>0.00021</v>
      </c>
      <c r="AQ19" s="21">
        <v>0.349302</v>
      </c>
      <c r="AR19" s="7">
        <v>90.1</v>
      </c>
      <c r="AS19" s="7">
        <v>27</v>
      </c>
      <c r="AT19" s="21">
        <v>0.328988</v>
      </c>
      <c r="AU19" s="7">
        <v>182.8</v>
      </c>
      <c r="AV19" s="7">
        <v>5.3</v>
      </c>
      <c r="AW19" s="21">
        <v>0.32171</v>
      </c>
      <c r="AX19" s="7">
        <v>283</v>
      </c>
      <c r="AY19" s="7">
        <v>62.4</v>
      </c>
      <c r="AZ19">
        <v>3594.45</v>
      </c>
      <c r="BA19">
        <v>4533.22</v>
      </c>
      <c r="BB19">
        <v>582.03</v>
      </c>
      <c r="BC19" s="20">
        <f t="shared" si="2"/>
        <v>1.0857666842808742</v>
      </c>
      <c r="BD19" s="20">
        <f t="shared" si="3"/>
        <v>1.022622859096702</v>
      </c>
      <c r="BE19" s="20">
        <f t="shared" si="4"/>
        <v>1.0617469330188336</v>
      </c>
      <c r="BG19" s="7">
        <v>105.3</v>
      </c>
      <c r="BH19" s="7">
        <v>62.4</v>
      </c>
      <c r="BI19" s="9">
        <v>272.4</v>
      </c>
      <c r="BJ19" s="9">
        <v>27</v>
      </c>
    </row>
    <row r="20" spans="1:62" ht="11.25">
      <c r="A20" s="14">
        <v>209</v>
      </c>
      <c r="B20" s="14">
        <v>1271</v>
      </c>
      <c r="C20" s="14" t="s">
        <v>3</v>
      </c>
      <c r="D20" s="14">
        <v>19</v>
      </c>
      <c r="E20" s="14" t="s">
        <v>1</v>
      </c>
      <c r="F20" s="14">
        <v>1</v>
      </c>
      <c r="G20" s="14">
        <v>20</v>
      </c>
      <c r="H20" s="14">
        <v>22</v>
      </c>
      <c r="I20" s="14">
        <v>94.3</v>
      </c>
      <c r="J20" s="14">
        <v>10</v>
      </c>
      <c r="K20" s="14">
        <v>3</v>
      </c>
      <c r="L20" s="14" t="s">
        <v>49</v>
      </c>
      <c r="N20" s="8">
        <v>1</v>
      </c>
      <c r="P20" t="s">
        <v>47</v>
      </c>
      <c r="Q20" s="15">
        <v>9.2</v>
      </c>
      <c r="R20" s="7">
        <v>354.7</v>
      </c>
      <c r="S20" s="7">
        <v>60.6</v>
      </c>
      <c r="T20" s="1">
        <v>15.9</v>
      </c>
      <c r="U20" t="s">
        <v>2</v>
      </c>
      <c r="V20" s="1" t="s">
        <v>46</v>
      </c>
      <c r="X20" s="8" t="s">
        <v>44</v>
      </c>
      <c r="Y20" s="8">
        <v>5</v>
      </c>
      <c r="Z20" s="8" t="s">
        <v>31</v>
      </c>
      <c r="AA20" s="8">
        <v>1.5</v>
      </c>
      <c r="AB20" s="9">
        <v>4.4</v>
      </c>
      <c r="AC20" s="9">
        <v>27</v>
      </c>
      <c r="AD20" s="8">
        <v>15</v>
      </c>
      <c r="AE20" s="8">
        <v>40</v>
      </c>
      <c r="AF20" s="8">
        <v>0.5976</v>
      </c>
      <c r="AG20" s="6">
        <f t="shared" si="0"/>
        <v>3.758490566037736</v>
      </c>
      <c r="AI20" t="s">
        <v>44</v>
      </c>
      <c r="AJ20" s="10">
        <v>3.42</v>
      </c>
      <c r="AK20" s="10">
        <v>3.42</v>
      </c>
      <c r="AM20" t="s">
        <v>44</v>
      </c>
      <c r="AN20" s="22">
        <f t="shared" si="1"/>
        <v>0.1150217391304348</v>
      </c>
      <c r="AO20" s="7">
        <v>105820</v>
      </c>
      <c r="AP20">
        <v>0.00028</v>
      </c>
      <c r="AQ20" s="21">
        <v>0.354543</v>
      </c>
      <c r="AR20" s="7">
        <v>306.9</v>
      </c>
      <c r="AS20" s="7">
        <v>27.6</v>
      </c>
      <c r="AT20" s="21">
        <v>0.346737</v>
      </c>
      <c r="AU20" s="7">
        <v>178.7</v>
      </c>
      <c r="AV20" s="7">
        <v>49.8</v>
      </c>
      <c r="AW20" s="21">
        <v>0.29872</v>
      </c>
      <c r="AX20" s="7">
        <v>52.1</v>
      </c>
      <c r="AY20" s="7">
        <v>26.7</v>
      </c>
      <c r="AZ20">
        <v>9609.78</v>
      </c>
      <c r="BA20">
        <v>400.5</v>
      </c>
      <c r="BB20">
        <v>9999.9</v>
      </c>
      <c r="BC20" s="20">
        <f t="shared" si="2"/>
        <v>1.186873995715051</v>
      </c>
      <c r="BD20" s="20">
        <f t="shared" si="3"/>
        <v>1.1607425013390467</v>
      </c>
      <c r="BE20" s="20">
        <f t="shared" si="4"/>
        <v>1.0225127402036702</v>
      </c>
      <c r="BG20" s="7">
        <v>47.7</v>
      </c>
      <c r="BH20" s="7">
        <v>26.7</v>
      </c>
      <c r="BI20" s="7">
        <v>302.5</v>
      </c>
      <c r="BJ20" s="7">
        <v>27.6</v>
      </c>
    </row>
    <row r="22" spans="1:30" ht="11.25">
      <c r="A22" t="s">
        <v>55</v>
      </c>
      <c r="AA22" s="8" t="s">
        <v>64</v>
      </c>
      <c r="AC22" s="9">
        <v>25.3</v>
      </c>
      <c r="AD22" s="8" t="s">
        <v>65</v>
      </c>
    </row>
    <row r="23" ht="11.25">
      <c r="A23" t="s">
        <v>51</v>
      </c>
    </row>
    <row r="24" ht="11.25">
      <c r="T24" s="1">
        <f>SUM(T6:T20)/15</f>
        <v>10.116333333333333</v>
      </c>
    </row>
    <row r="26" ht="11.25">
      <c r="AP26" s="21"/>
    </row>
    <row r="27" ht="11.25">
      <c r="AP27" s="21"/>
    </row>
    <row r="28" spans="20:42" ht="11.25">
      <c r="T28" s="13"/>
      <c r="AP28" s="21"/>
    </row>
    <row r="29" spans="20:42" ht="11.25">
      <c r="T29" s="13"/>
      <c r="AP29" s="21"/>
    </row>
    <row r="30" spans="20:42" ht="11.25">
      <c r="T30" s="13"/>
      <c r="AP30" s="21"/>
    </row>
    <row r="31" ht="11.25">
      <c r="T31" s="13"/>
    </row>
    <row r="32" ht="11.25">
      <c r="T32" s="13"/>
    </row>
    <row r="33" ht="11.25">
      <c r="T33" s="13"/>
    </row>
    <row r="34" ht="11.25">
      <c r="T34" s="13"/>
    </row>
    <row r="35" ht="11.25">
      <c r="T35" s="13"/>
    </row>
    <row r="36" ht="11.25">
      <c r="T36" s="13"/>
    </row>
    <row r="37" ht="11.25">
      <c r="T37" s="13"/>
    </row>
    <row r="41" ht="11.25">
      <c r="T41" s="13"/>
    </row>
    <row r="42" ht="11.25">
      <c r="T42" s="13"/>
    </row>
    <row r="43" ht="11.25">
      <c r="T43" s="13"/>
    </row>
    <row r="44" ht="11.25">
      <c r="T44" s="13"/>
    </row>
    <row r="45" ht="11.25">
      <c r="T45" s="13"/>
    </row>
    <row r="46" ht="11.25">
      <c r="T46" s="13"/>
    </row>
  </sheetData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peters</cp:lastModifiedBy>
  <cp:lastPrinted>2003-06-15T17:40:51Z</cp:lastPrinted>
  <dcterms:created xsi:type="dcterms:W3CDTF">2003-06-13T05:20:16Z</dcterms:created>
  <dcterms:modified xsi:type="dcterms:W3CDTF">2004-04-27T20:18:15Z</dcterms:modified>
  <cp:category/>
  <cp:version/>
  <cp:contentType/>
  <cp:contentStatus/>
</cp:coreProperties>
</file>