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5" yWindow="285" windowWidth="15105" windowHeight="9585" activeTab="0"/>
  </bookViews>
  <sheets>
    <sheet name="897 C" sheetId="1" r:id="rId1"/>
    <sheet name="898 A" sheetId="2" r:id="rId2"/>
    <sheet name="900 A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<sst xmlns="http://schemas.openxmlformats.org/spreadsheetml/2006/main" count="66" uniqueCount="22">
  <si>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</si>
  <si>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</si>
  <si>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</si>
  <si>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</si>
  <si>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</si>
  <si>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</si>
  <si>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</si>
  <si>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</si>
  <si>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</si>
  <si>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</si>
  <si>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</si>
  <si>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</si>
  <si>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</si>
  <si>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</si>
  <si>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</si>
  <si>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</si>
  <si>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insitu corr.</t>
  </si>
  <si>
    <t>water depth (m)</t>
  </si>
  <si>
    <t>sediment dens. (g/cm3)</t>
  </si>
  <si>
    <t>T bottom water</t>
  </si>
  <si>
    <t>mean gradient</t>
  </si>
  <si>
    <t>lab T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</si>
</sst>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3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3.6</v>
      </c>
      <c r="C3" s="1">
        <v>0</v>
      </c>
      <c r="E3" s="2"/>
      <c r="F3" s="4">
        <f>1000*1/SLOPE(C3:C9,B3:B9)</f>
        <v>49.50462268869158</v>
      </c>
      <c r="G3" s="1">
        <f>INTERCEPT(B4:B9,A4:A9)</f>
        <v>5.288944723618088</v>
      </c>
    </row>
    <row r="4" spans="1:9" ht="15.75">
      <c r="A4" s="1">
        <v>55.2</v>
      </c>
      <c r="B4" s="1">
        <v>7.3</v>
      </c>
      <c r="C4" s="1">
        <f>LN($G$16+$G$18*A4)/$G$18-LN($G$16)/$G$18</f>
        <v>51.13175524357153</v>
      </c>
      <c r="E4" s="5">
        <f>1000*1/SLOPE(C3:C4,B3:B4)</f>
        <v>72.36207680285291</v>
      </c>
      <c r="F4" s="5" t="s">
        <v>7</v>
      </c>
      <c r="I4" s="6">
        <f>SLOPE(E4:E9,A4:A9)*1000</f>
        <v>-189.6305528002865</v>
      </c>
    </row>
    <row r="5" spans="1:9" ht="15.75">
      <c r="A5" s="1">
        <v>214.4</v>
      </c>
      <c r="B5" s="1">
        <v>13.1</v>
      </c>
      <c r="C5" s="1">
        <f>LN($G$16+$G$18*A5)/$G$18-LN($G$16)/$G$18</f>
        <v>188.66085546232807</v>
      </c>
      <c r="E5" s="5">
        <f>1000*1/SLOPE(C4:C5,B4:B5)</f>
        <v>42.17289279704733</v>
      </c>
      <c r="F5" s="7">
        <f>CORREL(C3:C9,B3:B9)</f>
        <v>0.9913604954188406</v>
      </c>
      <c r="I5" s="6"/>
    </row>
    <row r="6" ht="15.75">
      <c r="E6" s="5"/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42.55568657153184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0.9893428880329784</v>
      </c>
    </row>
    <row r="12" spans="1:9" ht="15.75">
      <c r="A12" s="9"/>
      <c r="B12" s="9"/>
      <c r="C12" s="9"/>
      <c r="D12" s="16"/>
      <c r="E12" s="9"/>
      <c r="F12" s="10"/>
      <c r="G12" s="10"/>
      <c r="H12" s="10"/>
      <c r="I12" s="10"/>
    </row>
    <row r="13" spans="1:9" s="3" customFormat="1" ht="15.75">
      <c r="A13" s="11"/>
      <c r="B13" s="1"/>
      <c r="C13" s="11" t="s">
        <v>10</v>
      </c>
      <c r="D13" s="17" t="s">
        <v>11</v>
      </c>
      <c r="E13" s="1" t="s">
        <v>12</v>
      </c>
      <c r="F13" s="2"/>
      <c r="G13" s="2" t="s">
        <v>13</v>
      </c>
      <c r="H13" s="2"/>
      <c r="I13" s="2"/>
    </row>
    <row r="14" spans="1:5" ht="15.75">
      <c r="A14" s="12">
        <v>0</v>
      </c>
      <c r="C14" s="11"/>
      <c r="D14" s="15">
        <f>G$16+G$18*A14</f>
        <v>1.0593853488655307</v>
      </c>
      <c r="E14" s="1">
        <v>0</v>
      </c>
    </row>
    <row r="15" spans="1:7" ht="15.75">
      <c r="A15" s="1">
        <v>0.98</v>
      </c>
      <c r="B15" s="1">
        <v>1.1325</v>
      </c>
      <c r="C15" s="1">
        <f aca="true" t="shared" si="0" ref="C15:C30">B15*(1+($I$26+$I$27*A15)/(1282900)+($I$28+A15*$I$29-$I$30)/400)</f>
        <v>1.1050352824831091</v>
      </c>
      <c r="D15" s="15">
        <f aca="true" t="shared" si="1" ref="D15:D30">G$16+G$18*A15</f>
        <v>1.0601063561204507</v>
      </c>
      <c r="E15" s="1">
        <f>E14+(A15-A14)/D15</f>
        <v>0.9244355477561641</v>
      </c>
      <c r="G15" s="2" t="s">
        <v>14</v>
      </c>
    </row>
    <row r="16" spans="1:7" ht="15.75">
      <c r="A16" s="1">
        <v>16.95</v>
      </c>
      <c r="B16" s="1">
        <v>2.1203</v>
      </c>
      <c r="C16" s="1">
        <f t="shared" si="0"/>
        <v>2.072529718681375</v>
      </c>
      <c r="D16" s="15">
        <f t="shared" si="1"/>
        <v>1.0718558314888902</v>
      </c>
      <c r="E16" s="1">
        <f aca="true" t="shared" si="2" ref="E16:E31">E15+(A16-A15)/D16</f>
        <v>15.823827360381227</v>
      </c>
      <c r="G16" s="1">
        <f>INTERCEPT(C14:C999,A14:A999)</f>
        <v>1.0593853488655307</v>
      </c>
    </row>
    <row r="17" spans="1:7" ht="15.75">
      <c r="A17" s="1">
        <v>26.7</v>
      </c>
      <c r="B17" s="1">
        <v>1.1267</v>
      </c>
      <c r="C17" s="1">
        <f t="shared" si="0"/>
        <v>1.1024996235906106</v>
      </c>
      <c r="D17" s="15">
        <f t="shared" si="1"/>
        <v>1.0790291179536544</v>
      </c>
      <c r="E17" s="1">
        <f t="shared" si="2"/>
        <v>24.85972809537768</v>
      </c>
      <c r="G17" s="2" t="s">
        <v>15</v>
      </c>
    </row>
    <row r="18" spans="1:7" ht="15.75">
      <c r="A18" s="1">
        <v>27.34</v>
      </c>
      <c r="B18" s="1">
        <v>1.0051</v>
      </c>
      <c r="C18" s="1">
        <f t="shared" si="0"/>
        <v>0.983580807497469</v>
      </c>
      <c r="D18" s="15">
        <f t="shared" si="1"/>
        <v>1.0794999798344183</v>
      </c>
      <c r="E18" s="1">
        <f t="shared" si="2"/>
        <v>25.452595174539802</v>
      </c>
      <c r="G18" s="13">
        <f>SLOPE(C14:C999,A14:A999)</f>
        <v>0.000735721688693769</v>
      </c>
    </row>
    <row r="19" spans="1:5" ht="15.75">
      <c r="A19" s="1">
        <v>28.2</v>
      </c>
      <c r="B19" s="1">
        <v>1.2063</v>
      </c>
      <c r="C19" s="1">
        <f t="shared" si="0"/>
        <v>1.1805849408561067</v>
      </c>
      <c r="D19" s="15">
        <f t="shared" si="1"/>
        <v>1.080132700486695</v>
      </c>
      <c r="E19" s="1">
        <f t="shared" si="2"/>
        <v>26.248793641276798</v>
      </c>
    </row>
    <row r="20" spans="1:5" ht="15.75">
      <c r="A20" s="1">
        <v>28.9</v>
      </c>
      <c r="B20" s="1">
        <v>0.9591</v>
      </c>
      <c r="C20" s="1">
        <f t="shared" si="0"/>
        <v>0.9387269459557662</v>
      </c>
      <c r="D20" s="15">
        <f t="shared" si="1"/>
        <v>1.0806477056687807</v>
      </c>
      <c r="E20" s="1">
        <f t="shared" si="2"/>
        <v>26.89655331015685</v>
      </c>
    </row>
    <row r="21" spans="1:5" ht="15.75">
      <c r="A21" s="1">
        <v>29.7</v>
      </c>
      <c r="B21" s="1">
        <v>1.2267</v>
      </c>
      <c r="C21" s="1">
        <f t="shared" si="0"/>
        <v>1.2007484111322948</v>
      </c>
      <c r="D21" s="15">
        <f t="shared" si="1"/>
        <v>1.0812362830197357</v>
      </c>
      <c r="E21" s="1">
        <f t="shared" si="2"/>
        <v>27.636447089679045</v>
      </c>
    </row>
    <row r="22" spans="1:5" ht="15.75">
      <c r="A22" s="1">
        <v>30.3</v>
      </c>
      <c r="B22" s="1">
        <v>1.3553</v>
      </c>
      <c r="C22" s="1">
        <f t="shared" si="0"/>
        <v>1.326715454000593</v>
      </c>
      <c r="D22" s="15">
        <f t="shared" si="1"/>
        <v>1.0816777160329518</v>
      </c>
      <c r="E22" s="1">
        <f t="shared" si="2"/>
        <v>28.191140961159082</v>
      </c>
    </row>
    <row r="23" spans="1:5" ht="15.75">
      <c r="A23" s="1">
        <v>36.01</v>
      </c>
      <c r="B23" s="1">
        <v>1.2668</v>
      </c>
      <c r="C23" s="1">
        <f t="shared" si="0"/>
        <v>1.2408617096165124</v>
      </c>
      <c r="D23" s="15">
        <f t="shared" si="1"/>
        <v>1.0858786868753934</v>
      </c>
      <c r="E23" s="1">
        <f t="shared" si="2"/>
        <v>33.449555247224936</v>
      </c>
    </row>
    <row r="24" spans="1:7" ht="15.75">
      <c r="A24" s="1">
        <v>36.4</v>
      </c>
      <c r="B24" s="1">
        <v>1.1064</v>
      </c>
      <c r="C24" s="1">
        <f t="shared" si="0"/>
        <v>1.083792482512218</v>
      </c>
      <c r="D24" s="15">
        <f t="shared" si="1"/>
        <v>1.0861656183339838</v>
      </c>
      <c r="E24" s="1">
        <f t="shared" si="2"/>
        <v>33.80861651137929</v>
      </c>
      <c r="G24" s="14" t="s">
        <v>16</v>
      </c>
    </row>
    <row r="25" spans="1:5" ht="15.75">
      <c r="A25" s="1">
        <v>37</v>
      </c>
      <c r="B25" s="1">
        <v>0.5297</v>
      </c>
      <c r="C25" s="1">
        <f t="shared" si="0"/>
        <v>0.5189106847801308</v>
      </c>
      <c r="D25" s="15">
        <f t="shared" si="1"/>
        <v>1.0866070513472001</v>
      </c>
      <c r="E25" s="1">
        <f t="shared" si="2"/>
        <v>34.360794043501976</v>
      </c>
    </row>
    <row r="26" spans="1:9" ht="15.75">
      <c r="A26" s="1">
        <v>37.51</v>
      </c>
      <c r="B26" s="1">
        <v>0.5495</v>
      </c>
      <c r="C26" s="1">
        <f t="shared" si="0"/>
        <v>0.5383375922154329</v>
      </c>
      <c r="D26" s="15">
        <f t="shared" si="1"/>
        <v>1.086982269408434</v>
      </c>
      <c r="E26" s="1">
        <f t="shared" si="2"/>
        <v>34.82998292942332</v>
      </c>
      <c r="G26" s="2" t="s">
        <v>17</v>
      </c>
      <c r="I26" s="1">
        <v>5315</v>
      </c>
    </row>
    <row r="27" spans="1:9" ht="15.75">
      <c r="A27" s="1">
        <v>39.01</v>
      </c>
      <c r="B27" s="1">
        <v>1.2407</v>
      </c>
      <c r="C27" s="1">
        <f t="shared" si="0"/>
        <v>1.2156973323358065</v>
      </c>
      <c r="D27" s="15">
        <f t="shared" si="1"/>
        <v>1.0880858519414747</v>
      </c>
      <c r="E27" s="1">
        <f t="shared" si="2"/>
        <v>36.20855061994475</v>
      </c>
      <c r="G27" s="2" t="s">
        <v>18</v>
      </c>
      <c r="I27" s="1">
        <v>1.8</v>
      </c>
    </row>
    <row r="28" spans="1:9" ht="15.75">
      <c r="A28" s="1">
        <v>47.52</v>
      </c>
      <c r="B28" s="1">
        <v>1.1458</v>
      </c>
      <c r="C28" s="1">
        <f t="shared" si="0"/>
        <v>1.123760819862242</v>
      </c>
      <c r="D28" s="15">
        <f t="shared" si="1"/>
        <v>1.0943468435122585</v>
      </c>
      <c r="E28" s="1">
        <f t="shared" si="2"/>
        <v>43.98487861910773</v>
      </c>
      <c r="G28" s="2" t="s">
        <v>19</v>
      </c>
      <c r="I28" s="1">
        <f>B3</f>
        <v>3.6</v>
      </c>
    </row>
    <row r="29" spans="1:9" ht="15.75">
      <c r="A29" s="1">
        <v>48.07</v>
      </c>
      <c r="B29" s="1">
        <v>0.975</v>
      </c>
      <c r="C29" s="1">
        <f t="shared" si="0"/>
        <v>0.9563039193112784</v>
      </c>
      <c r="D29" s="15">
        <f t="shared" si="1"/>
        <v>1.0947514904410403</v>
      </c>
      <c r="E29" s="1">
        <f t="shared" si="2"/>
        <v>44.48727574284074</v>
      </c>
      <c r="G29" s="2" t="s">
        <v>20</v>
      </c>
      <c r="I29" s="1">
        <f>F9/1000</f>
        <v>0.04255568657153184</v>
      </c>
    </row>
    <row r="30" spans="1:9" ht="15.75">
      <c r="A30" s="1">
        <v>49</v>
      </c>
      <c r="B30" s="1">
        <v>1.1045</v>
      </c>
      <c r="C30" s="1">
        <f t="shared" si="0"/>
        <v>1.0834314189074028</v>
      </c>
      <c r="D30" s="15">
        <f t="shared" si="1"/>
        <v>1.0954357116115254</v>
      </c>
      <c r="E30" s="1">
        <f t="shared" si="2"/>
        <v>45.336252994670375</v>
      </c>
      <c r="G30" s="2" t="s">
        <v>21</v>
      </c>
      <c r="I30" s="1">
        <v>15</v>
      </c>
    </row>
    <row r="31" spans="1:5" ht="15.75">
      <c r="A31" s="1">
        <v>49.56</v>
      </c>
      <c r="B31" s="1">
        <v>0.9295</v>
      </c>
      <c r="C31" s="1">
        <f aca="true" t="shared" si="3" ref="C31:C46">B31*(1+($I$26+$I$27*A31)/(1282900)+($I$28+A31*$I$29-$I$30)/400)</f>
        <v>0.9118256905444193</v>
      </c>
      <c r="D31" s="15">
        <f aca="true" t="shared" si="4" ref="D31:D46">G$16+G$18*A31</f>
        <v>1.095847715757194</v>
      </c>
      <c r="E31" s="1">
        <f t="shared" si="2"/>
        <v>45.84727290368489</v>
      </c>
    </row>
    <row r="32" spans="1:5" ht="15.75">
      <c r="A32" s="1">
        <v>50.3</v>
      </c>
      <c r="B32" s="1">
        <v>0.4738</v>
      </c>
      <c r="C32" s="1">
        <f t="shared" si="3"/>
        <v>0.4648285540871242</v>
      </c>
      <c r="D32" s="15">
        <f t="shared" si="4"/>
        <v>1.0963921498068272</v>
      </c>
      <c r="E32" s="1">
        <f aca="true" t="shared" si="5" ref="E32:E47">E31+(A32-A31)/D32</f>
        <v>46.52221389093145</v>
      </c>
    </row>
    <row r="33" spans="1:5" ht="15.75">
      <c r="A33" s="1">
        <v>50.6</v>
      </c>
      <c r="B33" s="1">
        <v>0.9484</v>
      </c>
      <c r="C33" s="1">
        <f t="shared" si="3"/>
        <v>0.9304726291634577</v>
      </c>
      <c r="D33" s="15">
        <f t="shared" si="4"/>
        <v>1.0966128663134354</v>
      </c>
      <c r="E33" s="1">
        <f t="shared" si="5"/>
        <v>46.7957835427344</v>
      </c>
    </row>
    <row r="34" spans="1:5" ht="15.75">
      <c r="A34" s="1">
        <v>51</v>
      </c>
      <c r="B34" s="1">
        <v>0.6099</v>
      </c>
      <c r="C34" s="1">
        <f t="shared" si="3"/>
        <v>0.5983975080216579</v>
      </c>
      <c r="D34" s="15">
        <f t="shared" si="4"/>
        <v>1.096907154988913</v>
      </c>
      <c r="E34" s="1">
        <f t="shared" si="5"/>
        <v>47.1604452173171</v>
      </c>
    </row>
    <row r="35" spans="1:5" ht="15.75">
      <c r="A35" s="1">
        <v>51.24</v>
      </c>
      <c r="B35" s="1">
        <v>1.1893</v>
      </c>
      <c r="C35" s="1">
        <f t="shared" si="3"/>
        <v>1.1669010023086457</v>
      </c>
      <c r="D35" s="15">
        <f t="shared" si="4"/>
        <v>1.0970837281941994</v>
      </c>
      <c r="E35" s="1">
        <f t="shared" si="5"/>
        <v>47.37920700717159</v>
      </c>
    </row>
    <row r="36" spans="1:5" ht="15.75">
      <c r="A36" s="1">
        <v>51.8</v>
      </c>
      <c r="B36" s="1">
        <v>0.6073</v>
      </c>
      <c r="C36" s="1">
        <f t="shared" si="3"/>
        <v>0.5958989128801863</v>
      </c>
      <c r="D36" s="15">
        <f t="shared" si="4"/>
        <v>1.097495732339868</v>
      </c>
      <c r="E36" s="1">
        <f t="shared" si="5"/>
        <v>47.88945956077931</v>
      </c>
    </row>
    <row r="37" spans="1:5" ht="15.75">
      <c r="A37" s="1">
        <v>51.95</v>
      </c>
      <c r="B37" s="1">
        <v>1.0634</v>
      </c>
      <c r="C37" s="1">
        <f t="shared" si="3"/>
        <v>1.0434535581117828</v>
      </c>
      <c r="D37" s="15">
        <f t="shared" si="4"/>
        <v>1.097606090593172</v>
      </c>
      <c r="E37" s="1">
        <f t="shared" si="5"/>
        <v>48.026120610025984</v>
      </c>
    </row>
    <row r="38" spans="1:5" ht="15.75">
      <c r="A38" s="1">
        <v>52.5</v>
      </c>
      <c r="B38" s="1">
        <v>0.9293</v>
      </c>
      <c r="C38" s="1">
        <f t="shared" si="3"/>
        <v>0.9119239973520086</v>
      </c>
      <c r="D38" s="15">
        <f t="shared" si="4"/>
        <v>1.0980107375219537</v>
      </c>
      <c r="E38" s="1">
        <f t="shared" si="5"/>
        <v>48.527026458397984</v>
      </c>
    </row>
    <row r="39" spans="1:5" ht="15.75">
      <c r="A39" s="1">
        <v>52.5</v>
      </c>
      <c r="B39" s="1">
        <v>1.7934</v>
      </c>
      <c r="C39" s="1">
        <f t="shared" si="3"/>
        <v>1.7598671008835598</v>
      </c>
      <c r="D39" s="15">
        <f t="shared" si="4"/>
        <v>1.0980107375219537</v>
      </c>
      <c r="E39" s="1">
        <f t="shared" si="5"/>
        <v>48.527026458397984</v>
      </c>
    </row>
    <row r="40" spans="1:5" ht="15.75">
      <c r="A40" s="1">
        <v>53.3</v>
      </c>
      <c r="B40" s="1">
        <v>1.635</v>
      </c>
      <c r="C40" s="1">
        <f t="shared" si="3"/>
        <v>1.6045698480859125</v>
      </c>
      <c r="D40" s="15">
        <f t="shared" si="4"/>
        <v>1.0985993148729085</v>
      </c>
      <c r="E40" s="1">
        <f t="shared" si="5"/>
        <v>49.2552264392004</v>
      </c>
    </row>
    <row r="41" spans="1:5" ht="15.75">
      <c r="A41" s="1">
        <v>60.3</v>
      </c>
      <c r="B41" s="1">
        <v>1.1246</v>
      </c>
      <c r="C41" s="1">
        <f t="shared" si="3"/>
        <v>1.1045178292093574</v>
      </c>
      <c r="D41" s="15">
        <f t="shared" si="4"/>
        <v>1.103749366693765</v>
      </c>
      <c r="E41" s="1">
        <f t="shared" si="5"/>
        <v>55.597245933144215</v>
      </c>
    </row>
    <row r="42" spans="1:5" ht="15.75">
      <c r="A42" s="1">
        <v>61</v>
      </c>
      <c r="B42" s="1">
        <v>1.1014</v>
      </c>
      <c r="C42" s="1">
        <f t="shared" si="3"/>
        <v>1.0818152211977892</v>
      </c>
      <c r="D42" s="15">
        <f t="shared" si="4"/>
        <v>1.1042643718758507</v>
      </c>
      <c r="E42" s="1">
        <f t="shared" si="5"/>
        <v>56.23115210437284</v>
      </c>
    </row>
    <row r="43" spans="1:5" ht="15.75">
      <c r="A43" s="1">
        <v>61.6</v>
      </c>
      <c r="B43" s="1">
        <v>1.3111</v>
      </c>
      <c r="C43" s="1">
        <f t="shared" si="3"/>
        <v>1.2878711918428463</v>
      </c>
      <c r="D43" s="15">
        <f t="shared" si="4"/>
        <v>1.1047058048890668</v>
      </c>
      <c r="E43" s="1">
        <f t="shared" si="5"/>
        <v>56.77428313287346</v>
      </c>
    </row>
    <row r="44" spans="1:5" ht="15.75">
      <c r="A44" s="1">
        <v>70</v>
      </c>
      <c r="B44" s="1">
        <v>1.4167</v>
      </c>
      <c r="C44" s="1">
        <f t="shared" si="3"/>
        <v>1.3928830310636457</v>
      </c>
      <c r="D44" s="15">
        <f t="shared" si="4"/>
        <v>1.1108858670740944</v>
      </c>
      <c r="E44" s="1">
        <f t="shared" si="5"/>
        <v>64.3358160040444</v>
      </c>
    </row>
    <row r="45" spans="1:5" ht="15.75">
      <c r="A45" s="1">
        <v>79.56</v>
      </c>
      <c r="B45" s="1">
        <v>1.1511</v>
      </c>
      <c r="C45" s="1">
        <f t="shared" si="3"/>
        <v>1.1329343893307824</v>
      </c>
      <c r="D45" s="15">
        <f t="shared" si="4"/>
        <v>1.117919366418007</v>
      </c>
      <c r="E45" s="1">
        <f t="shared" si="5"/>
        <v>72.88741667148054</v>
      </c>
    </row>
    <row r="46" spans="1:5" ht="15.75">
      <c r="A46" s="1">
        <v>89.3</v>
      </c>
      <c r="B46" s="1">
        <v>1.0584</v>
      </c>
      <c r="C46" s="1">
        <f t="shared" si="3"/>
        <v>1.042808507069364</v>
      </c>
      <c r="D46" s="15">
        <f t="shared" si="4"/>
        <v>1.1250852956658843</v>
      </c>
      <c r="E46" s="1">
        <f t="shared" si="5"/>
        <v>81.544538080427</v>
      </c>
    </row>
    <row r="47" spans="1:5" ht="15.75">
      <c r="A47" s="1">
        <v>90</v>
      </c>
      <c r="B47" s="1">
        <v>1.1764</v>
      </c>
      <c r="C47" s="1">
        <f aca="true" t="shared" si="6" ref="C47:C62">B47*(1+($I$26+$I$27*A47)/(1282900)+($I$28+A47*$I$29-$I$30)/400)</f>
        <v>1.159158991282407</v>
      </c>
      <c r="D47" s="15">
        <f aca="true" t="shared" si="7" ref="D47:D62">G$16+G$18*A47</f>
        <v>1.12560030084797</v>
      </c>
      <c r="E47" s="1">
        <f t="shared" si="5"/>
        <v>82.16642846147315</v>
      </c>
    </row>
    <row r="48" spans="1:5" ht="15.75">
      <c r="A48" s="1">
        <v>90.8</v>
      </c>
      <c r="B48" s="1">
        <v>1.0686</v>
      </c>
      <c r="C48" s="1">
        <f t="shared" si="6"/>
        <v>1.053031029175325</v>
      </c>
      <c r="D48" s="15">
        <f t="shared" si="7"/>
        <v>1.1261888781989249</v>
      </c>
      <c r="E48" s="1">
        <f aca="true" t="shared" si="8" ref="E48:E63">E47+(A48-A47)/D48</f>
        <v>82.87678887746252</v>
      </c>
    </row>
    <row r="49" spans="1:5" ht="15.75">
      <c r="A49" s="1">
        <v>98.9</v>
      </c>
      <c r="B49" s="1">
        <v>1.1764</v>
      </c>
      <c r="C49" s="1">
        <f t="shared" si="6"/>
        <v>1.1602875722218426</v>
      </c>
      <c r="D49" s="15">
        <f t="shared" si="7"/>
        <v>1.1321482238773444</v>
      </c>
      <c r="E49" s="1">
        <f t="shared" si="8"/>
        <v>90.03132909504939</v>
      </c>
    </row>
    <row r="50" spans="1:5" ht="15.75">
      <c r="A50" s="1">
        <v>108.6</v>
      </c>
      <c r="B50" s="1">
        <v>1.2036</v>
      </c>
      <c r="C50" s="1">
        <f t="shared" si="6"/>
        <v>1.1883734968734077</v>
      </c>
      <c r="D50" s="15">
        <f t="shared" si="7"/>
        <v>1.139284724257674</v>
      </c>
      <c r="E50" s="1">
        <f t="shared" si="8"/>
        <v>98.54544307680248</v>
      </c>
    </row>
    <row r="51" spans="1:5" ht="15.75">
      <c r="A51" s="1">
        <v>109.2</v>
      </c>
      <c r="B51" s="1">
        <v>1.4787</v>
      </c>
      <c r="C51" s="1">
        <f t="shared" si="6"/>
        <v>1.4600888972104462</v>
      </c>
      <c r="D51" s="15">
        <f t="shared" si="7"/>
        <v>1.1397261572708903</v>
      </c>
      <c r="E51" s="1">
        <f t="shared" si="8"/>
        <v>99.07188532450586</v>
      </c>
    </row>
    <row r="52" spans="1:5" ht="15.75">
      <c r="A52" s="1">
        <v>118.3</v>
      </c>
      <c r="B52" s="1">
        <v>1.1583</v>
      </c>
      <c r="C52" s="1">
        <f t="shared" si="6"/>
        <v>1.1448576794478935</v>
      </c>
      <c r="D52" s="15">
        <f t="shared" si="7"/>
        <v>1.1464212246380037</v>
      </c>
      <c r="E52" s="1">
        <f t="shared" si="8"/>
        <v>107.00963089692705</v>
      </c>
    </row>
    <row r="53" spans="1:5" ht="15.75">
      <c r="A53" s="1">
        <v>119</v>
      </c>
      <c r="B53" s="1">
        <v>1.1503</v>
      </c>
      <c r="C53" s="1">
        <f t="shared" si="6"/>
        <v>1.13703731659591</v>
      </c>
      <c r="D53" s="15">
        <f t="shared" si="7"/>
        <v>1.1469362298200891</v>
      </c>
      <c r="E53" s="1">
        <f t="shared" si="8"/>
        <v>107.6199525362651</v>
      </c>
    </row>
    <row r="54" spans="1:5" ht="15.75">
      <c r="A54" s="1">
        <v>119.8</v>
      </c>
      <c r="B54" s="1">
        <v>1.1355</v>
      </c>
      <c r="C54" s="1">
        <f t="shared" si="6"/>
        <v>1.1225058755640873</v>
      </c>
      <c r="D54" s="15">
        <f t="shared" si="7"/>
        <v>1.1475248071710442</v>
      </c>
      <c r="E54" s="1">
        <f t="shared" si="8"/>
        <v>108.31710522089614</v>
      </c>
    </row>
    <row r="55" spans="1:5" ht="15.75">
      <c r="A55" s="1">
        <v>120.5</v>
      </c>
      <c r="B55" s="1">
        <v>1.1499</v>
      </c>
      <c r="C55" s="1">
        <f t="shared" si="6"/>
        <v>1.1368278540273349</v>
      </c>
      <c r="D55" s="15">
        <f t="shared" si="7"/>
        <v>1.14803981235313</v>
      </c>
      <c r="E55" s="1">
        <f t="shared" si="8"/>
        <v>108.92684017300134</v>
      </c>
    </row>
    <row r="56" spans="1:5" ht="15.75">
      <c r="A56" s="1">
        <v>121.3</v>
      </c>
      <c r="B56" s="1">
        <v>1.0971</v>
      </c>
      <c r="C56" s="1">
        <f t="shared" si="6"/>
        <v>1.0847226953629874</v>
      </c>
      <c r="D56" s="15">
        <f t="shared" si="7"/>
        <v>1.148628389704085</v>
      </c>
      <c r="E56" s="1">
        <f t="shared" si="8"/>
        <v>109.62332304524351</v>
      </c>
    </row>
    <row r="57" spans="1:5" ht="15.75">
      <c r="A57" s="1">
        <v>121.9</v>
      </c>
      <c r="B57" s="1">
        <v>1.05</v>
      </c>
      <c r="C57" s="1">
        <f t="shared" si="6"/>
        <v>1.0382219790811513</v>
      </c>
      <c r="D57" s="15">
        <f t="shared" si="7"/>
        <v>1.149069822717301</v>
      </c>
      <c r="E57" s="1">
        <f t="shared" si="8"/>
        <v>110.14548452589325</v>
      </c>
    </row>
    <row r="58" spans="1:5" ht="15.75">
      <c r="A58" s="1">
        <v>127.9</v>
      </c>
      <c r="B58" s="1">
        <v>1.2165</v>
      </c>
      <c r="C58" s="1">
        <f t="shared" si="6"/>
        <v>1.2036410973854665</v>
      </c>
      <c r="D58" s="15">
        <f t="shared" si="7"/>
        <v>1.1534841528494637</v>
      </c>
      <c r="E58" s="1">
        <f t="shared" si="8"/>
        <v>115.34711645571053</v>
      </c>
    </row>
    <row r="59" spans="1:5" ht="15.75">
      <c r="A59" s="1">
        <v>128.8</v>
      </c>
      <c r="B59" s="1">
        <v>1.1797</v>
      </c>
      <c r="C59" s="1">
        <f t="shared" si="6"/>
        <v>1.167344534744173</v>
      </c>
      <c r="D59" s="15">
        <f t="shared" si="7"/>
        <v>1.1541463023692882</v>
      </c>
      <c r="E59" s="1">
        <f t="shared" si="8"/>
        <v>116.1269136080754</v>
      </c>
    </row>
    <row r="60" spans="1:5" ht="15.75">
      <c r="A60" s="1">
        <v>137.63</v>
      </c>
      <c r="B60" s="1">
        <v>1.143</v>
      </c>
      <c r="C60" s="1">
        <f t="shared" si="6"/>
        <v>1.1321168225203002</v>
      </c>
      <c r="D60" s="15">
        <f t="shared" si="7"/>
        <v>1.160642724880454</v>
      </c>
      <c r="E60" s="1">
        <f t="shared" si="8"/>
        <v>123.73476726597815</v>
      </c>
    </row>
    <row r="61" spans="1:5" ht="15.75">
      <c r="A61" s="1">
        <v>138.28</v>
      </c>
      <c r="B61" s="1">
        <v>0.9842</v>
      </c>
      <c r="C61" s="1">
        <f t="shared" si="6"/>
        <v>0.9748978089876846</v>
      </c>
      <c r="D61" s="15">
        <f t="shared" si="7"/>
        <v>1.1611209439781052</v>
      </c>
      <c r="E61" s="1">
        <f t="shared" si="8"/>
        <v>124.29457113772044</v>
      </c>
    </row>
    <row r="62" spans="1:5" ht="15.75">
      <c r="A62" s="1">
        <v>139.2</v>
      </c>
      <c r="B62" s="1">
        <v>0.454</v>
      </c>
      <c r="C62" s="1">
        <f t="shared" si="6"/>
        <v>0.44975403028317973</v>
      </c>
      <c r="D62" s="15">
        <f t="shared" si="7"/>
        <v>1.1617978079317033</v>
      </c>
      <c r="E62" s="1">
        <f t="shared" si="8"/>
        <v>125.08644730904652</v>
      </c>
    </row>
    <row r="63" spans="1:5" ht="15.75">
      <c r="A63" s="1">
        <v>147.49</v>
      </c>
      <c r="B63" s="1">
        <v>1.1474</v>
      </c>
      <c r="C63" s="1">
        <f aca="true" t="shared" si="9" ref="C63:C78">B63*(1+($I$26+$I$27*A63)/(1282900)+($I$28+A63*$I$29-$I$30)/400)</f>
        <v>1.137694420909841</v>
      </c>
      <c r="D63" s="15">
        <f aca="true" t="shared" si="10" ref="D63:D78">G$16+G$18*A63</f>
        <v>1.1678969407309747</v>
      </c>
      <c r="E63" s="1">
        <f t="shared" si="8"/>
        <v>132.18467636580849</v>
      </c>
    </row>
    <row r="64" spans="1:5" ht="15.75">
      <c r="A64" s="1">
        <v>148.05</v>
      </c>
      <c r="B64" s="1">
        <v>1.1113</v>
      </c>
      <c r="C64" s="1">
        <f t="shared" si="9"/>
        <v>1.1019668642374603</v>
      </c>
      <c r="D64" s="15">
        <f t="shared" si="10"/>
        <v>1.1683089448766433</v>
      </c>
      <c r="E64" s="1">
        <f aca="true" t="shared" si="11" ref="E64:E79">E63+(A64-A63)/D64</f>
        <v>132.6640016354264</v>
      </c>
    </row>
    <row r="65" spans="1:5" ht="15.75">
      <c r="A65" s="1">
        <v>148.77</v>
      </c>
      <c r="B65" s="1">
        <v>1.4688</v>
      </c>
      <c r="C65" s="1">
        <f t="shared" si="9"/>
        <v>1.456578432442941</v>
      </c>
      <c r="D65" s="15">
        <f t="shared" si="10"/>
        <v>1.1688386644925026</v>
      </c>
      <c r="E65" s="1">
        <f t="shared" si="11"/>
        <v>133.27999768507163</v>
      </c>
    </row>
    <row r="66" spans="1:5" ht="15.75">
      <c r="A66" s="1">
        <v>149.42</v>
      </c>
      <c r="B66" s="1">
        <v>1.0774</v>
      </c>
      <c r="C66" s="1">
        <f t="shared" si="9"/>
        <v>1.068510675322226</v>
      </c>
      <c r="D66" s="15">
        <f t="shared" si="10"/>
        <v>1.1693168835901537</v>
      </c>
      <c r="E66" s="1">
        <f t="shared" si="11"/>
        <v>133.83587779688895</v>
      </c>
    </row>
    <row r="67" spans="1:5" ht="15.75">
      <c r="A67" s="1">
        <v>150.16</v>
      </c>
      <c r="B67" s="1">
        <v>1.1345</v>
      </c>
      <c r="C67" s="1">
        <f t="shared" si="9"/>
        <v>1.1252300541250913</v>
      </c>
      <c r="D67" s="15">
        <f t="shared" si="10"/>
        <v>1.169861317639787</v>
      </c>
      <c r="E67" s="1">
        <f t="shared" si="11"/>
        <v>134.468431407169</v>
      </c>
    </row>
    <row r="68" spans="1:5" ht="15.75">
      <c r="A68" s="1">
        <v>150.84</v>
      </c>
      <c r="B68" s="1">
        <v>1.5026</v>
      </c>
      <c r="C68" s="1">
        <f t="shared" si="9"/>
        <v>1.4904324651344065</v>
      </c>
      <c r="D68" s="15">
        <f t="shared" si="10"/>
        <v>1.1703616083880988</v>
      </c>
      <c r="E68" s="1">
        <f t="shared" si="11"/>
        <v>135.0494484151829</v>
      </c>
    </row>
    <row r="69" spans="1:5" ht="15.75">
      <c r="A69" s="1">
        <v>176.2</v>
      </c>
      <c r="B69" s="1">
        <v>1.2464</v>
      </c>
      <c r="C69" s="1">
        <f t="shared" si="9"/>
        <v>1.2397142585953678</v>
      </c>
      <c r="D69" s="15">
        <f t="shared" si="10"/>
        <v>1.1890195104133727</v>
      </c>
      <c r="E69" s="1">
        <f t="shared" si="11"/>
        <v>156.37794620508322</v>
      </c>
    </row>
    <row r="70" spans="1:5" ht="15.75">
      <c r="A70" s="1">
        <v>176.72</v>
      </c>
      <c r="B70" s="1">
        <v>0.878</v>
      </c>
      <c r="C70" s="1">
        <f t="shared" si="9"/>
        <v>0.873339585154152</v>
      </c>
      <c r="D70" s="15">
        <f t="shared" si="10"/>
        <v>1.1894020856914935</v>
      </c>
      <c r="E70" s="1">
        <f t="shared" si="11"/>
        <v>156.8151406629168</v>
      </c>
    </row>
    <row r="71" spans="1:5" ht="15.75">
      <c r="A71" s="1">
        <v>177.76</v>
      </c>
      <c r="B71" s="1">
        <v>1.5252</v>
      </c>
      <c r="C71" s="1">
        <f t="shared" si="9"/>
        <v>1.5172752352908732</v>
      </c>
      <c r="D71" s="15">
        <f t="shared" si="10"/>
        <v>1.1901672362477351</v>
      </c>
      <c r="E71" s="1">
        <f t="shared" si="11"/>
        <v>157.68896743979803</v>
      </c>
    </row>
    <row r="72" spans="1:5" ht="15.75">
      <c r="A72" s="1">
        <v>178.22</v>
      </c>
      <c r="B72" s="1">
        <v>1.063</v>
      </c>
      <c r="C72" s="1">
        <f t="shared" si="9"/>
        <v>1.0575294818855596</v>
      </c>
      <c r="D72" s="15">
        <f t="shared" si="10"/>
        <v>1.1905056682245343</v>
      </c>
      <c r="E72" s="1">
        <f t="shared" si="11"/>
        <v>158.0753578722653</v>
      </c>
    </row>
    <row r="73" spans="1:5" ht="15.75">
      <c r="A73" s="1">
        <v>179.2</v>
      </c>
      <c r="B73" s="1">
        <v>1.2285</v>
      </c>
      <c r="C73" s="1">
        <f t="shared" si="9"/>
        <v>1.2223075434152868</v>
      </c>
      <c r="D73" s="15">
        <f t="shared" si="10"/>
        <v>1.191226675479454</v>
      </c>
      <c r="E73" s="1">
        <f t="shared" si="11"/>
        <v>158.89803924783604</v>
      </c>
    </row>
    <row r="74" spans="1:5" ht="15.75">
      <c r="A74" s="1">
        <v>179.85</v>
      </c>
      <c r="B74" s="1">
        <v>0.661</v>
      </c>
      <c r="C74" s="1">
        <f t="shared" si="9"/>
        <v>0.657714433589255</v>
      </c>
      <c r="D74" s="15">
        <f t="shared" si="10"/>
        <v>1.191704894577105</v>
      </c>
      <c r="E74" s="1">
        <f t="shared" si="11"/>
        <v>159.44347629601623</v>
      </c>
    </row>
    <row r="75" spans="1:5" ht="15.75">
      <c r="A75" s="1">
        <v>180.7</v>
      </c>
      <c r="B75" s="1">
        <v>1.1722</v>
      </c>
      <c r="C75" s="1">
        <f t="shared" si="9"/>
        <v>1.166480864017211</v>
      </c>
      <c r="D75" s="15">
        <f t="shared" si="10"/>
        <v>1.1923302580124948</v>
      </c>
      <c r="E75" s="1">
        <f t="shared" si="11"/>
        <v>160.1563660296181</v>
      </c>
    </row>
    <row r="76" spans="1:5" ht="15.75">
      <c r="A76" s="1">
        <v>181.36</v>
      </c>
      <c r="B76" s="1">
        <v>1.0393</v>
      </c>
      <c r="C76" s="1">
        <f t="shared" si="9"/>
        <v>1.0343032187895604</v>
      </c>
      <c r="D76" s="15">
        <f t="shared" si="10"/>
        <v>1.1928158343270328</v>
      </c>
      <c r="E76" s="1">
        <f t="shared" si="11"/>
        <v>160.70967860395393</v>
      </c>
    </row>
    <row r="77" spans="1:5" ht="15.75">
      <c r="A77" s="1">
        <v>185.8</v>
      </c>
      <c r="B77" s="1">
        <v>1.1724</v>
      </c>
      <c r="C77" s="1">
        <f t="shared" si="9"/>
        <v>1.1673244041796416</v>
      </c>
      <c r="D77" s="15">
        <f t="shared" si="10"/>
        <v>1.196082438624833</v>
      </c>
      <c r="E77" s="1">
        <f t="shared" si="11"/>
        <v>164.42179731468826</v>
      </c>
    </row>
    <row r="78" spans="1:5" ht="15.75">
      <c r="A78" s="1">
        <v>186.45</v>
      </c>
      <c r="B78" s="1">
        <v>1.6472</v>
      </c>
      <c r="C78" s="1">
        <f t="shared" si="9"/>
        <v>1.640184294162062</v>
      </c>
      <c r="D78" s="15">
        <f t="shared" si="10"/>
        <v>1.1965606577224839</v>
      </c>
      <c r="E78" s="1">
        <f t="shared" si="11"/>
        <v>164.96502092462808</v>
      </c>
    </row>
    <row r="79" spans="1:5" ht="15.75">
      <c r="A79" s="1">
        <v>187.46</v>
      </c>
      <c r="B79" s="1">
        <v>0.9405</v>
      </c>
      <c r="C79" s="1">
        <f aca="true" t="shared" si="12" ref="C79:C94">B79*(1+($I$26+$I$27*A79)/(1282900)+($I$28+A79*$I$29-$I$30)/400)</f>
        <v>0.9365966424690217</v>
      </c>
      <c r="D79" s="15">
        <f aca="true" t="shared" si="13" ref="D79:D94">G$16+G$18*A79</f>
        <v>1.1973037366280646</v>
      </c>
      <c r="E79" s="1">
        <f t="shared" si="11"/>
        <v>165.80858297918616</v>
      </c>
    </row>
    <row r="80" spans="1:5" ht="15.75">
      <c r="A80" s="1">
        <v>188.02</v>
      </c>
      <c r="B80" s="1">
        <v>1.0873</v>
      </c>
      <c r="C80" s="1">
        <f t="shared" si="12"/>
        <v>1.0828530117999653</v>
      </c>
      <c r="D80" s="15">
        <f t="shared" si="13"/>
        <v>1.197715740773733</v>
      </c>
      <c r="E80" s="1">
        <f aca="true" t="shared" si="14" ref="E80:E95">E79+(A80-A79)/D80</f>
        <v>166.27613966307698</v>
      </c>
    </row>
    <row r="81" spans="1:5" ht="15.75">
      <c r="A81" s="1">
        <v>188.82</v>
      </c>
      <c r="B81" s="1">
        <v>1.191</v>
      </c>
      <c r="C81" s="1">
        <f t="shared" si="12"/>
        <v>1.186231589853305</v>
      </c>
      <c r="D81" s="15">
        <f t="shared" si="13"/>
        <v>1.1983043181246882</v>
      </c>
      <c r="E81" s="1">
        <f t="shared" si="14"/>
        <v>166.94374970828815</v>
      </c>
    </row>
    <row r="82" spans="1:5" ht="15.75">
      <c r="A82" s="1">
        <v>189.5</v>
      </c>
      <c r="B82" s="1">
        <v>1.0824</v>
      </c>
      <c r="C82" s="1">
        <f t="shared" si="12"/>
        <v>1.0781457305606117</v>
      </c>
      <c r="D82" s="15">
        <f t="shared" si="13"/>
        <v>1.198804608873</v>
      </c>
      <c r="E82" s="1">
        <f t="shared" si="14"/>
        <v>167.51098142809215</v>
      </c>
    </row>
    <row r="83" spans="1:5" ht="15.75">
      <c r="A83" s="1">
        <v>190.3</v>
      </c>
      <c r="B83" s="1">
        <v>0.5792</v>
      </c>
      <c r="C83" s="1">
        <f t="shared" si="12"/>
        <v>0.5769734565574276</v>
      </c>
      <c r="D83" s="15">
        <f t="shared" si="13"/>
        <v>1.1993931862239549</v>
      </c>
      <c r="E83" s="1">
        <f t="shared" si="14"/>
        <v>168.17798538408314</v>
      </c>
    </row>
    <row r="84" spans="1:5" ht="15.75">
      <c r="A84" s="1">
        <v>195.5</v>
      </c>
      <c r="B84" s="1">
        <v>1.4315</v>
      </c>
      <c r="C84" s="1">
        <f t="shared" si="12"/>
        <v>1.426799454434061</v>
      </c>
      <c r="D84" s="15">
        <f t="shared" si="13"/>
        <v>1.2032189390051626</v>
      </c>
      <c r="E84" s="1">
        <f t="shared" si="14"/>
        <v>172.49972586823762</v>
      </c>
    </row>
    <row r="85" spans="1:5" ht="15.75">
      <c r="A85" s="1">
        <v>196.2</v>
      </c>
      <c r="B85" s="1">
        <v>1.1179</v>
      </c>
      <c r="C85" s="1">
        <f t="shared" si="12"/>
        <v>1.1143135579023307</v>
      </c>
      <c r="D85" s="15">
        <f t="shared" si="13"/>
        <v>1.203733944187248</v>
      </c>
      <c r="E85" s="1">
        <f t="shared" si="14"/>
        <v>173.08124972023185</v>
      </c>
    </row>
    <row r="86" spans="1:5" ht="15.75">
      <c r="A86" s="1">
        <v>197</v>
      </c>
      <c r="B86" s="1">
        <v>1.5097</v>
      </c>
      <c r="C86" s="1">
        <f t="shared" si="12"/>
        <v>1.5049867739966538</v>
      </c>
      <c r="D86" s="15">
        <f t="shared" si="13"/>
        <v>1.2043225215382032</v>
      </c>
      <c r="E86" s="1">
        <f t="shared" si="14"/>
        <v>173.7455236050864</v>
      </c>
    </row>
    <row r="87" spans="1:5" ht="15.75">
      <c r="A87" s="1">
        <v>197.7</v>
      </c>
      <c r="B87" s="1">
        <v>1.146</v>
      </c>
      <c r="C87" s="1">
        <f t="shared" si="12"/>
        <v>1.1425087025424048</v>
      </c>
      <c r="D87" s="15">
        <f t="shared" si="13"/>
        <v>1.2048375267202889</v>
      </c>
      <c r="E87" s="1">
        <f t="shared" si="14"/>
        <v>174.32651480470935</v>
      </c>
    </row>
    <row r="88" spans="1:5" ht="15.75">
      <c r="A88" s="1">
        <v>198.5</v>
      </c>
      <c r="B88" s="1">
        <v>1.5255</v>
      </c>
      <c r="C88" s="1">
        <f t="shared" si="12"/>
        <v>1.5209841026994386</v>
      </c>
      <c r="D88" s="15">
        <f t="shared" si="13"/>
        <v>1.2054261040712437</v>
      </c>
      <c r="E88" s="1">
        <f t="shared" si="14"/>
        <v>174.99018053859223</v>
      </c>
    </row>
    <row r="89" spans="1:5" ht="15.75">
      <c r="A89" s="1">
        <v>199.2</v>
      </c>
      <c r="B89" s="1">
        <v>1.4013</v>
      </c>
      <c r="C89" s="1">
        <f t="shared" si="12"/>
        <v>1.397257503207177</v>
      </c>
      <c r="D89" s="15">
        <f t="shared" si="13"/>
        <v>1.2059411092533294</v>
      </c>
      <c r="E89" s="1">
        <f t="shared" si="14"/>
        <v>175.5706400607271</v>
      </c>
    </row>
    <row r="90" spans="1:5" ht="15.75">
      <c r="A90" s="1">
        <v>200</v>
      </c>
      <c r="B90" s="1">
        <v>0.5292</v>
      </c>
      <c r="C90" s="1">
        <f t="shared" si="12"/>
        <v>0.5277189887552208</v>
      </c>
      <c r="D90" s="15">
        <f t="shared" si="13"/>
        <v>1.2065296866042845</v>
      </c>
      <c r="E90" s="1">
        <f t="shared" si="14"/>
        <v>176.23369875615927</v>
      </c>
    </row>
    <row r="91" spans="1:5" ht="15.75">
      <c r="A91" s="1">
        <v>205</v>
      </c>
      <c r="B91" s="1">
        <v>1.2928</v>
      </c>
      <c r="C91" s="1">
        <f t="shared" si="12"/>
        <v>1.2898787585056533</v>
      </c>
      <c r="D91" s="15">
        <f t="shared" si="13"/>
        <v>1.2102082950477533</v>
      </c>
      <c r="E91" s="1">
        <f t="shared" si="14"/>
        <v>180.36521894194902</v>
      </c>
    </row>
    <row r="92" spans="1:5" ht="15.75">
      <c r="A92" s="1">
        <v>205.8</v>
      </c>
      <c r="B92" s="1">
        <v>1.1511</v>
      </c>
      <c r="C92" s="1">
        <f t="shared" si="12"/>
        <v>1.1485982109430029</v>
      </c>
      <c r="D92" s="15">
        <f t="shared" si="13"/>
        <v>1.2107968723987084</v>
      </c>
      <c r="E92" s="1">
        <f t="shared" si="14"/>
        <v>181.02594083365258</v>
      </c>
    </row>
    <row r="93" spans="1:5" ht="15.75">
      <c r="A93" s="1">
        <v>206.6</v>
      </c>
      <c r="B93" s="1">
        <v>1.5197</v>
      </c>
      <c r="C93" s="1">
        <f t="shared" si="12"/>
        <v>1.5165281489956481</v>
      </c>
      <c r="D93" s="15">
        <f t="shared" si="13"/>
        <v>1.2113854497496634</v>
      </c>
      <c r="E93" s="1">
        <f t="shared" si="14"/>
        <v>181.68634169959108</v>
      </c>
    </row>
    <row r="94" spans="1:5" ht="15.75">
      <c r="A94" s="1">
        <v>207.3</v>
      </c>
      <c r="B94" s="1">
        <v>1.3628</v>
      </c>
      <c r="C94" s="1">
        <f t="shared" si="12"/>
        <v>1.3600584533059392</v>
      </c>
      <c r="D94" s="15">
        <f t="shared" si="13"/>
        <v>1.2119004549317491</v>
      </c>
      <c r="E94" s="1">
        <f t="shared" si="14"/>
        <v>182.26394689575338</v>
      </c>
    </row>
    <row r="95" spans="1:5" ht="15.75">
      <c r="A95" s="1">
        <v>207.9</v>
      </c>
      <c r="B95" s="1">
        <v>1.2416</v>
      </c>
      <c r="C95" s="1">
        <f aca="true" t="shared" si="15" ref="C95:C110">B95*(1+($I$26+$I$27*A95)/(1282900)+($I$28+A95*$I$29-$I$30)/400)</f>
        <v>1.2391825724605114</v>
      </c>
      <c r="D95" s="15">
        <f aca="true" t="shared" si="16" ref="D95:D110">G$16+G$18*A95</f>
        <v>1.2123418879449652</v>
      </c>
      <c r="E95" s="1">
        <f t="shared" si="14"/>
        <v>182.7588567936676</v>
      </c>
    </row>
    <row r="96" spans="1:5" ht="15.75">
      <c r="A96" s="1">
        <v>214.65</v>
      </c>
      <c r="B96" s="1">
        <v>1.098</v>
      </c>
      <c r="C96" s="1">
        <f t="shared" si="15"/>
        <v>1.0966610679403224</v>
      </c>
      <c r="D96" s="15">
        <f t="shared" si="16"/>
        <v>1.2173080093436481</v>
      </c>
      <c r="E96" s="1">
        <f aca="true" t="shared" si="17" ref="E96:E111">E95+(A96-A95)/D96</f>
        <v>188.30387904620292</v>
      </c>
    </row>
    <row r="97" spans="1:5" ht="15.75">
      <c r="A97" s="1">
        <v>224.5</v>
      </c>
      <c r="B97" s="1">
        <v>1.1874</v>
      </c>
      <c r="C97" s="1">
        <f t="shared" si="15"/>
        <v>1.1872127778062718</v>
      </c>
      <c r="D97" s="15">
        <f t="shared" si="16"/>
        <v>1.2245548679772817</v>
      </c>
      <c r="E97" s="1">
        <f t="shared" si="17"/>
        <v>196.34761825102126</v>
      </c>
    </row>
    <row r="98" spans="1:5" ht="15.75">
      <c r="A98" s="1">
        <v>225.2</v>
      </c>
      <c r="B98" s="1">
        <v>2.1476</v>
      </c>
      <c r="C98" s="1">
        <f t="shared" si="15"/>
        <v>2.1474234254636118</v>
      </c>
      <c r="D98" s="15">
        <f t="shared" si="16"/>
        <v>1.2250698731593674</v>
      </c>
      <c r="E98" s="1">
        <f t="shared" si="17"/>
        <v>196.91901423041526</v>
      </c>
    </row>
    <row r="99" spans="1:5" ht="15.75">
      <c r="A99" s="1">
        <v>226</v>
      </c>
      <c r="B99" s="1">
        <v>1.1968</v>
      </c>
      <c r="C99" s="1">
        <f t="shared" si="15"/>
        <v>1.1968048043846815</v>
      </c>
      <c r="D99" s="15">
        <f t="shared" si="16"/>
        <v>1.2256584505103225</v>
      </c>
      <c r="E99" s="1">
        <f t="shared" si="17"/>
        <v>197.5717246161405</v>
      </c>
    </row>
    <row r="100" spans="1:5" ht="15.75">
      <c r="A100" s="1">
        <v>226.7</v>
      </c>
      <c r="B100" s="1">
        <v>1.1597</v>
      </c>
      <c r="C100" s="1">
        <f t="shared" si="15"/>
        <v>1.1597921601531151</v>
      </c>
      <c r="D100" s="15">
        <f t="shared" si="16"/>
        <v>1.2261734556924082</v>
      </c>
      <c r="E100" s="1">
        <f t="shared" si="17"/>
        <v>198.14260632684</v>
      </c>
    </row>
    <row r="101" spans="1:5" ht="15.75">
      <c r="A101" s="1">
        <v>227.5</v>
      </c>
      <c r="B101" s="1">
        <v>1.3299</v>
      </c>
      <c r="C101" s="1">
        <f t="shared" si="15"/>
        <v>1.330120368140756</v>
      </c>
      <c r="D101" s="15">
        <f t="shared" si="16"/>
        <v>1.226762033043363</v>
      </c>
      <c r="E101" s="1">
        <f t="shared" si="17"/>
        <v>198.79472954100189</v>
      </c>
    </row>
    <row r="102" spans="1:5" ht="15.75">
      <c r="A102" s="1">
        <v>228.2</v>
      </c>
      <c r="B102" s="1">
        <v>1.1152</v>
      </c>
      <c r="C102" s="1">
        <f t="shared" si="15"/>
        <v>1.1154689387230776</v>
      </c>
      <c r="D102" s="15">
        <f t="shared" si="16"/>
        <v>1.2272770382254488</v>
      </c>
      <c r="E102" s="1">
        <f t="shared" si="17"/>
        <v>199.36509790788025</v>
      </c>
    </row>
    <row r="103" spans="1:5" ht="15.75">
      <c r="A103" s="1">
        <v>228.9</v>
      </c>
      <c r="B103" s="1">
        <v>1.5007</v>
      </c>
      <c r="C103" s="1">
        <f t="shared" si="15"/>
        <v>1.5011751396177238</v>
      </c>
      <c r="D103" s="15">
        <f t="shared" si="16"/>
        <v>1.2277920434075345</v>
      </c>
      <c r="E103" s="1">
        <f t="shared" si="17"/>
        <v>199.9352270301193</v>
      </c>
    </row>
    <row r="104" spans="1:5" ht="15.75">
      <c r="A104" s="1">
        <v>229.4</v>
      </c>
      <c r="B104" s="1">
        <v>2.286</v>
      </c>
      <c r="C104" s="1">
        <f t="shared" si="15"/>
        <v>2.286846981600459</v>
      </c>
      <c r="D104" s="15">
        <f t="shared" si="16"/>
        <v>1.2281599042518814</v>
      </c>
      <c r="E104" s="1">
        <f t="shared" si="17"/>
        <v>200.34234014158713</v>
      </c>
    </row>
    <row r="105" spans="1:5" ht="15.75">
      <c r="A105" s="1">
        <v>234.2</v>
      </c>
      <c r="B105" s="1">
        <v>1.1436</v>
      </c>
      <c r="C105" s="1">
        <f t="shared" si="15"/>
        <v>1.1446154151535648</v>
      </c>
      <c r="D105" s="15">
        <f t="shared" si="16"/>
        <v>1.2316913683576114</v>
      </c>
      <c r="E105" s="1">
        <f t="shared" si="17"/>
        <v>204.23942030575236</v>
      </c>
    </row>
    <row r="106" spans="1:5" ht="15.75">
      <c r="A106" s="1">
        <v>234.9</v>
      </c>
      <c r="B106" s="1">
        <v>1.115</v>
      </c>
      <c r="C106" s="1">
        <f t="shared" si="15"/>
        <v>1.1160741527760831</v>
      </c>
      <c r="D106" s="15">
        <f t="shared" si="16"/>
        <v>1.232206373539697</v>
      </c>
      <c r="E106" s="1">
        <f t="shared" si="17"/>
        <v>204.8075069631758</v>
      </c>
    </row>
    <row r="107" spans="1:5" ht="15.75">
      <c r="A107" s="1">
        <v>235.7</v>
      </c>
      <c r="B107" s="1">
        <v>1.2548</v>
      </c>
      <c r="C107" s="1">
        <f t="shared" si="15"/>
        <v>1.256117037513504</v>
      </c>
      <c r="D107" s="15">
        <f t="shared" si="16"/>
        <v>1.2327949508906522</v>
      </c>
      <c r="E107" s="1">
        <f t="shared" si="17"/>
        <v>205.45643888767955</v>
      </c>
    </row>
    <row r="108" spans="1:5" ht="15.75">
      <c r="A108" s="1">
        <v>236.4</v>
      </c>
      <c r="B108" s="1">
        <v>1.4412</v>
      </c>
      <c r="C108" s="1">
        <f t="shared" si="15"/>
        <v>1.4428214280407692</v>
      </c>
      <c r="D108" s="15">
        <f t="shared" si="16"/>
        <v>1.2333099560727376</v>
      </c>
      <c r="E108" s="1">
        <f t="shared" si="17"/>
        <v>206.02401721343074</v>
      </c>
    </row>
    <row r="109" spans="1:5" ht="15.75">
      <c r="A109" s="1">
        <v>243.8</v>
      </c>
      <c r="B109" s="1">
        <v>1.2589</v>
      </c>
      <c r="C109" s="1">
        <f t="shared" si="15"/>
        <v>1.2613205085295722</v>
      </c>
      <c r="D109" s="15">
        <f t="shared" si="16"/>
        <v>1.2387542965690717</v>
      </c>
      <c r="E109" s="1">
        <f t="shared" si="17"/>
        <v>211.99776036854672</v>
      </c>
    </row>
    <row r="110" spans="1:5" ht="15.75">
      <c r="A110" s="1">
        <v>244.5</v>
      </c>
      <c r="B110" s="1">
        <v>1.1885</v>
      </c>
      <c r="C110" s="1">
        <f t="shared" si="15"/>
        <v>1.190874827040942</v>
      </c>
      <c r="D110" s="15">
        <f t="shared" si="16"/>
        <v>1.2392693017511571</v>
      </c>
      <c r="E110" s="1">
        <f t="shared" si="17"/>
        <v>212.56260934770796</v>
      </c>
    </row>
    <row r="111" spans="1:5" ht="15.75">
      <c r="A111" s="1">
        <v>244.5</v>
      </c>
      <c r="B111" s="1">
        <v>1.1965</v>
      </c>
      <c r="C111" s="1">
        <f aca="true" t="shared" si="18" ref="C111:C126">B111*(1+($I$26+$I$27*A111)/(1282900)+($I$28+A111*$I$29-$I$30)/400)</f>
        <v>1.198890812414377</v>
      </c>
      <c r="D111" s="15">
        <f aca="true" t="shared" si="19" ref="D111:D126">G$16+G$18*A111</f>
        <v>1.2392693017511571</v>
      </c>
      <c r="E111" s="1">
        <f t="shared" si="17"/>
        <v>212.56260934770796</v>
      </c>
    </row>
    <row r="112" spans="1:5" ht="15.75">
      <c r="A112" s="1">
        <v>253.4</v>
      </c>
      <c r="B112" s="1">
        <v>1.293</v>
      </c>
      <c r="C112" s="1">
        <f t="shared" si="18"/>
        <v>1.2968240772894022</v>
      </c>
      <c r="D112" s="15">
        <f t="shared" si="19"/>
        <v>1.2458172247805317</v>
      </c>
      <c r="E112" s="1">
        <f aca="true" t="shared" si="20" ref="E112:E127">E111+(A112-A111)/D112</f>
        <v>219.70651442701674</v>
      </c>
    </row>
    <row r="113" spans="1:5" ht="15.75">
      <c r="A113" s="1">
        <v>254.1</v>
      </c>
      <c r="B113" s="1">
        <v>1.2077</v>
      </c>
      <c r="C113" s="1">
        <f t="shared" si="18"/>
        <v>1.2113629270961879</v>
      </c>
      <c r="D113" s="15">
        <f t="shared" si="19"/>
        <v>1.2463322299626174</v>
      </c>
      <c r="E113" s="1">
        <f t="shared" si="20"/>
        <v>220.2681624235714</v>
      </c>
    </row>
    <row r="114" spans="1:5" ht="15.75">
      <c r="A114" s="1">
        <v>254.9</v>
      </c>
      <c r="B114" s="1">
        <v>1.3127</v>
      </c>
      <c r="C114" s="1">
        <f t="shared" si="18"/>
        <v>1.3167945888971604</v>
      </c>
      <c r="D114" s="15">
        <f t="shared" si="19"/>
        <v>1.2469208073135725</v>
      </c>
      <c r="E114" s="1">
        <f t="shared" si="20"/>
        <v>220.9097428634099</v>
      </c>
    </row>
    <row r="115" spans="1:5" ht="15.75">
      <c r="A115" s="1">
        <v>255.6</v>
      </c>
      <c r="B115" s="1">
        <v>1.5952</v>
      </c>
      <c r="C115" s="1">
        <f t="shared" si="18"/>
        <v>1.6002961313175623</v>
      </c>
      <c r="D115" s="15">
        <f t="shared" si="19"/>
        <v>1.2474358124956582</v>
      </c>
      <c r="E115" s="1">
        <f t="shared" si="20"/>
        <v>221.4708939807564</v>
      </c>
    </row>
    <row r="116" spans="1:5" ht="15.75">
      <c r="A116" s="1">
        <v>256.4</v>
      </c>
      <c r="B116" s="1">
        <v>1.2345</v>
      </c>
      <c r="C116" s="1">
        <f t="shared" si="18"/>
        <v>1.2385502709287328</v>
      </c>
      <c r="D116" s="15">
        <f t="shared" si="19"/>
        <v>1.248024389846613</v>
      </c>
      <c r="E116" s="1">
        <f t="shared" si="20"/>
        <v>222.11190709436895</v>
      </c>
    </row>
    <row r="117" spans="1:5" ht="15.75">
      <c r="A117" s="1">
        <v>257.1</v>
      </c>
      <c r="B117" s="1">
        <v>1.1768</v>
      </c>
      <c r="C117" s="1">
        <f t="shared" si="18"/>
        <v>1.1807497579792305</v>
      </c>
      <c r="D117" s="15">
        <f t="shared" si="19"/>
        <v>1.2485393950286987</v>
      </c>
      <c r="E117" s="1">
        <f t="shared" si="20"/>
        <v>222.67256221088928</v>
      </c>
    </row>
    <row r="118" spans="1:5" ht="15.75">
      <c r="A118" s="1">
        <v>257.9</v>
      </c>
      <c r="B118" s="1">
        <v>1.3606</v>
      </c>
      <c r="C118" s="1">
        <f t="shared" si="18"/>
        <v>1.3652839856860999</v>
      </c>
      <c r="D118" s="15">
        <f t="shared" si="19"/>
        <v>1.2491279723796538</v>
      </c>
      <c r="E118" s="1">
        <f t="shared" si="20"/>
        <v>223.3130090007213</v>
      </c>
    </row>
    <row r="119" spans="1:5" ht="15.75">
      <c r="A119" s="1">
        <v>258.6</v>
      </c>
      <c r="B119" s="1">
        <v>2.0511</v>
      </c>
      <c r="C119" s="1">
        <f t="shared" si="18"/>
        <v>2.0583158578629095</v>
      </c>
      <c r="D119" s="15">
        <f t="shared" si="19"/>
        <v>1.2496429775617393</v>
      </c>
      <c r="E119" s="1">
        <f t="shared" si="20"/>
        <v>223.8731689924702</v>
      </c>
    </row>
    <row r="120" spans="1:5" ht="15.75">
      <c r="A120" s="1">
        <v>259.3</v>
      </c>
      <c r="B120" s="1">
        <v>1.2895</v>
      </c>
      <c r="C120" s="1">
        <f t="shared" si="18"/>
        <v>1.2941338150724087</v>
      </c>
      <c r="D120" s="15">
        <f t="shared" si="19"/>
        <v>1.250157982743825</v>
      </c>
      <c r="E120" s="1">
        <f t="shared" si="20"/>
        <v>224.43309822514496</v>
      </c>
    </row>
    <row r="121" spans="1:5" ht="15.75">
      <c r="A121" s="1">
        <v>263.1</v>
      </c>
      <c r="B121" s="1">
        <v>1.3309</v>
      </c>
      <c r="C121" s="1">
        <f t="shared" si="18"/>
        <v>1.3362277367415227</v>
      </c>
      <c r="D121" s="15">
        <f t="shared" si="19"/>
        <v>1.2529537251608613</v>
      </c>
      <c r="E121" s="1">
        <f t="shared" si="20"/>
        <v>227.46593169991047</v>
      </c>
    </row>
    <row r="122" spans="1:5" ht="15.75">
      <c r="A122" s="1">
        <v>263.8</v>
      </c>
      <c r="B122" s="1">
        <v>1.3437</v>
      </c>
      <c r="C122" s="1">
        <f t="shared" si="18"/>
        <v>1.349180364874639</v>
      </c>
      <c r="D122" s="15">
        <f t="shared" si="19"/>
        <v>1.253468730342947</v>
      </c>
      <c r="E122" s="1">
        <f t="shared" si="20"/>
        <v>228.0243820090845</v>
      </c>
    </row>
    <row r="123" spans="1:5" ht="15.75">
      <c r="A123" s="1">
        <v>264.6</v>
      </c>
      <c r="B123" s="1">
        <v>1.1714</v>
      </c>
      <c r="C123" s="1">
        <f t="shared" si="18"/>
        <v>1.1762786428075862</v>
      </c>
      <c r="D123" s="15">
        <f t="shared" si="19"/>
        <v>1.254057307693902</v>
      </c>
      <c r="E123" s="1">
        <f t="shared" si="20"/>
        <v>228.6623113884612</v>
      </c>
    </row>
    <row r="124" spans="1:5" ht="15.75">
      <c r="A124" s="1">
        <v>265.3</v>
      </c>
      <c r="B124" s="1">
        <v>1.0431</v>
      </c>
      <c r="C124" s="1">
        <f t="shared" si="18"/>
        <v>1.047523006090735</v>
      </c>
      <c r="D124" s="15">
        <f t="shared" si="19"/>
        <v>1.2545723128759876</v>
      </c>
      <c r="E124" s="1">
        <f t="shared" si="20"/>
        <v>229.2202704577119</v>
      </c>
    </row>
    <row r="125" spans="1:5" ht="15.75">
      <c r="A125" s="1">
        <v>266.1</v>
      </c>
      <c r="B125" s="1">
        <v>1.3777</v>
      </c>
      <c r="C125" s="1">
        <f t="shared" si="18"/>
        <v>1.3836605985104857</v>
      </c>
      <c r="D125" s="15">
        <f t="shared" si="19"/>
        <v>1.2551608902269427</v>
      </c>
      <c r="E125" s="1">
        <f t="shared" si="20"/>
        <v>229.85763894666744</v>
      </c>
    </row>
    <row r="126" spans="1:5" ht="15.75">
      <c r="A126" s="1">
        <v>272.7</v>
      </c>
      <c r="B126" s="1">
        <v>1.2825</v>
      </c>
      <c r="C126" s="1">
        <f t="shared" si="18"/>
        <v>1.288961124948134</v>
      </c>
      <c r="D126" s="15">
        <f t="shared" si="19"/>
        <v>1.2600166533723214</v>
      </c>
      <c r="E126" s="1">
        <f t="shared" si="20"/>
        <v>235.09566495397112</v>
      </c>
    </row>
    <row r="127" spans="1:5" ht="15.75">
      <c r="A127" s="1">
        <v>273.4</v>
      </c>
      <c r="B127" s="1">
        <v>1.2093</v>
      </c>
      <c r="C127" s="1">
        <f aca="true" t="shared" si="21" ref="C127:C142">B127*(1+($I$26+$I$27*A127)/(1282900)+($I$28+A127*$I$29-$I$30)/400)</f>
        <v>1.2154835968788298</v>
      </c>
      <c r="D127" s="15">
        <f aca="true" t="shared" si="22" ref="D127:D142">G$16+G$18*A127</f>
        <v>1.260531658554407</v>
      </c>
      <c r="E127" s="1">
        <f t="shared" si="20"/>
        <v>235.6509861910456</v>
      </c>
    </row>
    <row r="128" spans="1:5" ht="15.75">
      <c r="A128" s="1">
        <v>274</v>
      </c>
      <c r="B128" s="1">
        <v>1.4291</v>
      </c>
      <c r="C128" s="1">
        <f t="shared" si="21"/>
        <v>1.4364999429139904</v>
      </c>
      <c r="D128" s="15">
        <f t="shared" si="22"/>
        <v>1.2609730915676234</v>
      </c>
      <c r="E128" s="1">
        <f aca="true" t="shared" si="23" ref="E128:E143">E127+(A128-A127)/D128</f>
        <v>236.1268091915619</v>
      </c>
    </row>
    <row r="129" spans="1:5" ht="15.75">
      <c r="A129" s="1">
        <v>282.4</v>
      </c>
      <c r="B129" s="1">
        <v>1.4627</v>
      </c>
      <c r="C129" s="1">
        <f t="shared" si="21"/>
        <v>1.471598334542039</v>
      </c>
      <c r="D129" s="15">
        <f t="shared" si="22"/>
        <v>1.267153153752651</v>
      </c>
      <c r="E129" s="1">
        <f t="shared" si="23"/>
        <v>242.75584213452032</v>
      </c>
    </row>
    <row r="130" spans="1:5" ht="15.75">
      <c r="A130" s="1">
        <v>283.1</v>
      </c>
      <c r="B130" s="1">
        <v>1.3101</v>
      </c>
      <c r="C130" s="1">
        <f t="shared" si="21"/>
        <v>1.3181688456099496</v>
      </c>
      <c r="D130" s="15">
        <f t="shared" si="22"/>
        <v>1.2676681589347367</v>
      </c>
      <c r="E130" s="1">
        <f t="shared" si="23"/>
        <v>243.3080371195141</v>
      </c>
    </row>
    <row r="131" spans="1:5" ht="15.75">
      <c r="A131" s="1">
        <v>283.6</v>
      </c>
      <c r="B131" s="1">
        <v>1.443</v>
      </c>
      <c r="C131" s="1">
        <f t="shared" si="21"/>
        <v>1.4519651427294684</v>
      </c>
      <c r="D131" s="15">
        <f t="shared" si="22"/>
        <v>1.2680360197790836</v>
      </c>
      <c r="E131" s="1">
        <f t="shared" si="23"/>
        <v>243.7023476849877</v>
      </c>
    </row>
    <row r="132" spans="1:5" ht="15.75">
      <c r="A132" s="1">
        <v>291.92</v>
      </c>
      <c r="B132" s="1">
        <v>1.0611</v>
      </c>
      <c r="C132" s="1">
        <f t="shared" si="21"/>
        <v>1.068644083524751</v>
      </c>
      <c r="D132" s="15">
        <f t="shared" si="22"/>
        <v>1.2741572242290158</v>
      </c>
      <c r="E132" s="1">
        <f t="shared" si="23"/>
        <v>250.2321540870464</v>
      </c>
    </row>
    <row r="133" spans="1:5" ht="15.75">
      <c r="A133" s="1">
        <v>292.6</v>
      </c>
      <c r="B133" s="1">
        <v>1.2816</v>
      </c>
      <c r="C133" s="1">
        <f t="shared" si="21"/>
        <v>1.2908057080814388</v>
      </c>
      <c r="D133" s="15">
        <f t="shared" si="22"/>
        <v>1.2746575149773276</v>
      </c>
      <c r="E133" s="1">
        <f t="shared" si="23"/>
        <v>250.76563072058127</v>
      </c>
    </row>
    <row r="134" spans="1:5" ht="15.75">
      <c r="A134" s="1">
        <v>293.4</v>
      </c>
      <c r="B134" s="1">
        <v>1.0778</v>
      </c>
      <c r="C134" s="1">
        <f t="shared" si="21"/>
        <v>1.0856347594342404</v>
      </c>
      <c r="D134" s="15">
        <f t="shared" si="22"/>
        <v>1.2752460923282825</v>
      </c>
      <c r="E134" s="1">
        <f t="shared" si="23"/>
        <v>251.3929606177773</v>
      </c>
    </row>
    <row r="135" spans="1:5" ht="15.75">
      <c r="A135" s="1">
        <v>294.1</v>
      </c>
      <c r="B135" s="1">
        <v>1.0939</v>
      </c>
      <c r="C135" s="1">
        <f t="shared" si="21"/>
        <v>1.1019343335767604</v>
      </c>
      <c r="D135" s="15">
        <f t="shared" si="22"/>
        <v>1.2757610975103681</v>
      </c>
      <c r="E135" s="1">
        <f t="shared" si="23"/>
        <v>251.9416526898009</v>
      </c>
    </row>
    <row r="136" spans="1:5" ht="15.75">
      <c r="A136" s="1">
        <v>301.4</v>
      </c>
      <c r="B136" s="1">
        <v>1.1888</v>
      </c>
      <c r="C136" s="1">
        <f t="shared" si="21"/>
        <v>1.1984667900204427</v>
      </c>
      <c r="D136" s="15">
        <f t="shared" si="22"/>
        <v>1.2811318658378326</v>
      </c>
      <c r="E136" s="1">
        <f t="shared" si="23"/>
        <v>257.6397390419235</v>
      </c>
    </row>
    <row r="137" spans="1:5" ht="15.75">
      <c r="A137" s="1">
        <v>311.32</v>
      </c>
      <c r="B137" s="1">
        <v>1.3425</v>
      </c>
      <c r="C137" s="1">
        <f t="shared" si="21"/>
        <v>1.354852144261785</v>
      </c>
      <c r="D137" s="15">
        <f t="shared" si="22"/>
        <v>1.2884302249896749</v>
      </c>
      <c r="E137" s="1">
        <f t="shared" si="23"/>
        <v>265.3390306353659</v>
      </c>
    </row>
    <row r="138" spans="1:5" ht="15.75">
      <c r="A138" s="1">
        <v>312.8</v>
      </c>
      <c r="B138" s="1">
        <v>1.3342</v>
      </c>
      <c r="C138" s="1">
        <f t="shared" si="21"/>
        <v>1.3466886255631545</v>
      </c>
      <c r="D138" s="15">
        <f t="shared" si="22"/>
        <v>1.2895190930889417</v>
      </c>
      <c r="E138" s="1">
        <f t="shared" si="23"/>
        <v>266.48674532057834</v>
      </c>
    </row>
    <row r="139" spans="1:5" ht="15.75">
      <c r="A139" s="1">
        <v>313.58</v>
      </c>
      <c r="B139" s="1">
        <v>1.5502</v>
      </c>
      <c r="C139" s="1">
        <f t="shared" si="21"/>
        <v>1.5648408063976427</v>
      </c>
      <c r="D139" s="15">
        <f t="shared" si="22"/>
        <v>1.2900929560061227</v>
      </c>
      <c r="E139" s="1">
        <f t="shared" si="23"/>
        <v>267.091352915999</v>
      </c>
    </row>
    <row r="140" spans="1:5" ht="15.75">
      <c r="A140" s="1">
        <v>314.26</v>
      </c>
      <c r="B140" s="1">
        <v>1.3968</v>
      </c>
      <c r="C140" s="1">
        <f t="shared" si="21"/>
        <v>1.4100944094895602</v>
      </c>
      <c r="D140" s="15">
        <f t="shared" si="22"/>
        <v>1.2905932467544345</v>
      </c>
      <c r="E140" s="1">
        <f t="shared" si="23"/>
        <v>267.61824239237745</v>
      </c>
    </row>
    <row r="141" spans="1:5" ht="15.75">
      <c r="A141" s="1">
        <v>315</v>
      </c>
      <c r="B141" s="1">
        <v>1.5031</v>
      </c>
      <c r="C141" s="1">
        <f t="shared" si="21"/>
        <v>1.5175260442689757</v>
      </c>
      <c r="D141" s="15">
        <f t="shared" si="22"/>
        <v>1.291137680804068</v>
      </c>
      <c r="E141" s="1">
        <f t="shared" si="23"/>
        <v>268.19138033963276</v>
      </c>
    </row>
    <row r="142" spans="1:5" ht="15.75">
      <c r="A142" s="1">
        <v>315.8</v>
      </c>
      <c r="B142" s="1">
        <v>1.3878</v>
      </c>
      <c r="C142" s="1">
        <f t="shared" si="21"/>
        <v>1.401239124605159</v>
      </c>
      <c r="D142" s="15">
        <f t="shared" si="22"/>
        <v>1.2917262581550228</v>
      </c>
      <c r="E142" s="1">
        <f t="shared" si="23"/>
        <v>268.810706605511</v>
      </c>
    </row>
    <row r="143" spans="1:5" ht="15.75">
      <c r="A143" s="1">
        <v>316.47</v>
      </c>
      <c r="B143" s="1">
        <v>0.4489</v>
      </c>
      <c r="C143" s="1">
        <f aca="true" t="shared" si="24" ref="C143:C158">B143*(1+($I$26+$I$27*A143)/(1282900)+($I$28+A143*$I$29-$I$30)/400)</f>
        <v>0.45327946059705987</v>
      </c>
      <c r="D143" s="15">
        <f aca="true" t="shared" si="25" ref="D143:D158">G$16+G$18*A143</f>
        <v>1.2922191916864478</v>
      </c>
      <c r="E143" s="1">
        <f t="shared" si="23"/>
        <v>269.32919449387424</v>
      </c>
    </row>
    <row r="144" spans="1:5" ht="15.75">
      <c r="A144" s="1">
        <v>317.3</v>
      </c>
      <c r="B144" s="1">
        <v>1.1563</v>
      </c>
      <c r="C144" s="1">
        <f t="shared" si="24"/>
        <v>1.1676842940851624</v>
      </c>
      <c r="D144" s="15">
        <f t="shared" si="25"/>
        <v>1.2928298406880636</v>
      </c>
      <c r="E144" s="1">
        <f aca="true" t="shared" si="26" ref="E144:E159">E143+(A144-A143)/D144</f>
        <v>269.9711970017667</v>
      </c>
    </row>
    <row r="145" spans="1:5" ht="15.75">
      <c r="A145" s="1">
        <v>317.65</v>
      </c>
      <c r="B145" s="1">
        <v>1.9072</v>
      </c>
      <c r="C145" s="1">
        <f t="shared" si="24"/>
        <v>1.9260491961604336</v>
      </c>
      <c r="D145" s="15">
        <f t="shared" si="25"/>
        <v>1.2930873432791063</v>
      </c>
      <c r="E145" s="1">
        <f t="shared" si="26"/>
        <v>270.2418670395017</v>
      </c>
    </row>
    <row r="146" spans="1:5" ht="15.75">
      <c r="A146" s="1">
        <v>320.9</v>
      </c>
      <c r="B146" s="1">
        <v>1.3265</v>
      </c>
      <c r="C146" s="1">
        <f t="shared" si="24"/>
        <v>1.3400747410021694</v>
      </c>
      <c r="D146" s="15">
        <f t="shared" si="25"/>
        <v>1.2954784387673612</v>
      </c>
      <c r="E146" s="1">
        <f t="shared" si="26"/>
        <v>272.7505926984886</v>
      </c>
    </row>
    <row r="147" spans="1:5" ht="15.75">
      <c r="A147" s="1">
        <v>321.58</v>
      </c>
      <c r="B147" s="1">
        <v>1.3514</v>
      </c>
      <c r="C147" s="1">
        <f t="shared" si="24"/>
        <v>1.3653286111514868</v>
      </c>
      <c r="D147" s="15">
        <f t="shared" si="25"/>
        <v>1.2959787295156728</v>
      </c>
      <c r="E147" s="1">
        <f t="shared" si="26"/>
        <v>273.2752926681047</v>
      </c>
    </row>
    <row r="148" spans="1:5" ht="15.75">
      <c r="A148" s="1">
        <v>322.4</v>
      </c>
      <c r="B148" s="1">
        <v>1.392</v>
      </c>
      <c r="C148" s="1">
        <f t="shared" si="24"/>
        <v>1.4064701057092546</v>
      </c>
      <c r="D148" s="15">
        <f t="shared" si="25"/>
        <v>1.2965820213004018</v>
      </c>
      <c r="E148" s="1">
        <f t="shared" si="26"/>
        <v>273.90772469826476</v>
      </c>
    </row>
    <row r="149" spans="1:5" ht="15.75">
      <c r="A149" s="1">
        <v>323.13</v>
      </c>
      <c r="B149" s="1">
        <v>1.1058</v>
      </c>
      <c r="C149" s="1">
        <f t="shared" si="24"/>
        <v>1.1173820156780008</v>
      </c>
      <c r="D149" s="15">
        <f t="shared" si="25"/>
        <v>1.2971190981331482</v>
      </c>
      <c r="E149" s="1">
        <f t="shared" si="26"/>
        <v>274.4705103368778</v>
      </c>
    </row>
    <row r="150" spans="1:5" ht="15.75">
      <c r="A150" s="1">
        <v>323.9</v>
      </c>
      <c r="B150" s="1">
        <v>1.0178</v>
      </c>
      <c r="C150" s="1">
        <f t="shared" si="24"/>
        <v>1.028544791766277</v>
      </c>
      <c r="D150" s="15">
        <f t="shared" si="25"/>
        <v>1.2976856038334423</v>
      </c>
      <c r="E150" s="1">
        <f t="shared" si="26"/>
        <v>275.0638743980382</v>
      </c>
    </row>
    <row r="151" spans="1:5" ht="15.75">
      <c r="A151" s="1">
        <v>324.57</v>
      </c>
      <c r="B151" s="1">
        <v>1.3506</v>
      </c>
      <c r="C151" s="1">
        <f t="shared" si="24"/>
        <v>1.3649556626587653</v>
      </c>
      <c r="D151" s="15">
        <f t="shared" si="25"/>
        <v>1.2981785373648673</v>
      </c>
      <c r="E151" s="1">
        <f t="shared" si="26"/>
        <v>275.57998214494336</v>
      </c>
    </row>
    <row r="152" spans="1:5" ht="15.75">
      <c r="A152" s="1">
        <v>325.4</v>
      </c>
      <c r="B152" s="1">
        <v>1.316</v>
      </c>
      <c r="C152" s="1">
        <f t="shared" si="24"/>
        <v>1.3301056351535683</v>
      </c>
      <c r="D152" s="15">
        <f t="shared" si="25"/>
        <v>1.298789186366483</v>
      </c>
      <c r="E152" s="1">
        <f t="shared" si="26"/>
        <v>276.2190388977348</v>
      </c>
    </row>
    <row r="153" spans="1:5" ht="15.75">
      <c r="A153" s="1">
        <v>326.1</v>
      </c>
      <c r="B153" s="1">
        <v>1.336</v>
      </c>
      <c r="C153" s="1">
        <f t="shared" si="24"/>
        <v>1.3504208138558451</v>
      </c>
      <c r="D153" s="15">
        <f t="shared" si="25"/>
        <v>1.2993041915485688</v>
      </c>
      <c r="E153" s="1">
        <f t="shared" si="26"/>
        <v>276.75778879522085</v>
      </c>
    </row>
    <row r="154" spans="1:5" ht="15.75">
      <c r="A154" s="1">
        <v>327.41</v>
      </c>
      <c r="B154" s="1">
        <v>0.6299</v>
      </c>
      <c r="C154" s="1">
        <f t="shared" si="24"/>
        <v>0.6367881015306579</v>
      </c>
      <c r="D154" s="15">
        <f t="shared" si="25"/>
        <v>1.3002679869607576</v>
      </c>
      <c r="E154" s="1">
        <f t="shared" si="26"/>
        <v>277.76527341618885</v>
      </c>
    </row>
    <row r="155" spans="1:5" ht="15.75">
      <c r="A155" s="1">
        <v>328.5</v>
      </c>
      <c r="B155" s="1">
        <v>1.2586</v>
      </c>
      <c r="C155" s="1">
        <f t="shared" si="24"/>
        <v>1.2725109582217757</v>
      </c>
      <c r="D155" s="15">
        <f t="shared" si="25"/>
        <v>1.3010699236014338</v>
      </c>
      <c r="E155" s="1">
        <f t="shared" si="26"/>
        <v>278.60304545305434</v>
      </c>
    </row>
    <row r="156" spans="1:5" ht="15.75">
      <c r="A156" s="1">
        <v>330.6</v>
      </c>
      <c r="B156" s="1">
        <v>1.2294</v>
      </c>
      <c r="C156" s="1">
        <f t="shared" si="24"/>
        <v>1.2432665103463005</v>
      </c>
      <c r="D156" s="15">
        <f t="shared" si="25"/>
        <v>1.3026149391476907</v>
      </c>
      <c r="E156" s="1">
        <f t="shared" si="26"/>
        <v>280.2151872586551</v>
      </c>
    </row>
    <row r="157" spans="1:5" ht="15.75">
      <c r="A157" s="1">
        <v>331.3</v>
      </c>
      <c r="B157" s="1">
        <v>2.0615</v>
      </c>
      <c r="C157" s="1">
        <f t="shared" si="24"/>
        <v>2.0849073888333</v>
      </c>
      <c r="D157" s="15">
        <f t="shared" si="25"/>
        <v>1.3031299443297764</v>
      </c>
      <c r="E157" s="1">
        <f t="shared" si="26"/>
        <v>280.75235548431505</v>
      </c>
    </row>
    <row r="158" spans="1:5" ht="15.75">
      <c r="A158" s="1">
        <v>332.08</v>
      </c>
      <c r="B158" s="1">
        <v>1.1475</v>
      </c>
      <c r="C158" s="1">
        <f t="shared" si="24"/>
        <v>1.1606258167104964</v>
      </c>
      <c r="D158" s="15">
        <f t="shared" si="25"/>
        <v>1.3037038072469576</v>
      </c>
      <c r="E158" s="1">
        <f t="shared" si="26"/>
        <v>281.3506508913424</v>
      </c>
    </row>
    <row r="159" spans="1:5" ht="15.75">
      <c r="A159" s="1">
        <v>332.8</v>
      </c>
      <c r="B159" s="1">
        <v>0.4954</v>
      </c>
      <c r="C159" s="1">
        <f aca="true" t="shared" si="27" ref="C159:C174">B159*(1+($I$26+$I$27*A159)/(1282900)+($I$28+A159*$I$29-$I$30)/400)</f>
        <v>0.5011051406759396</v>
      </c>
      <c r="D159" s="15">
        <f aca="true" t="shared" si="28" ref="D159:D174">G$16+G$18*A159</f>
        <v>1.304233526862817</v>
      </c>
      <c r="E159" s="1">
        <f t="shared" si="26"/>
        <v>281.90269926701325</v>
      </c>
    </row>
    <row r="160" spans="1:5" ht="15.75">
      <c r="A160" s="1">
        <v>333.58</v>
      </c>
      <c r="B160" s="1">
        <v>1.341</v>
      </c>
      <c r="C160" s="1">
        <f t="shared" si="27"/>
        <v>1.3565560139109218</v>
      </c>
      <c r="D160" s="15">
        <f t="shared" si="28"/>
        <v>1.304807389779998</v>
      </c>
      <c r="E160" s="1">
        <f aca="true" t="shared" si="29" ref="E160:E175">E159+(A160-A159)/D160</f>
        <v>282.5004886465871</v>
      </c>
    </row>
    <row r="161" spans="1:5" ht="15.75">
      <c r="A161" s="1">
        <v>334.28</v>
      </c>
      <c r="B161" s="1">
        <v>1.6228</v>
      </c>
      <c r="C161" s="1">
        <f t="shared" si="27"/>
        <v>1.641747428617878</v>
      </c>
      <c r="D161" s="15">
        <f t="shared" si="28"/>
        <v>1.3053223949620838</v>
      </c>
      <c r="E161" s="1">
        <f t="shared" si="29"/>
        <v>283.0367546316814</v>
      </c>
    </row>
    <row r="162" spans="1:5" ht="15.75">
      <c r="A162" s="1">
        <v>335.14</v>
      </c>
      <c r="B162" s="1">
        <v>1.3957</v>
      </c>
      <c r="C162" s="1">
        <f t="shared" si="27"/>
        <v>1.4121252460799805</v>
      </c>
      <c r="D162" s="15">
        <f t="shared" si="28"/>
        <v>1.3059551156143605</v>
      </c>
      <c r="E162" s="1">
        <f t="shared" si="29"/>
        <v>283.695276497952</v>
      </c>
    </row>
    <row r="163" spans="1:5" ht="15.75">
      <c r="A163" s="1">
        <v>335.92</v>
      </c>
      <c r="B163" s="1">
        <v>0.6106</v>
      </c>
      <c r="C163" s="1">
        <f t="shared" si="27"/>
        <v>0.6178371625185084</v>
      </c>
      <c r="D163" s="15">
        <f t="shared" si="28"/>
        <v>1.3065289785315417</v>
      </c>
      <c r="E163" s="1">
        <f t="shared" si="29"/>
        <v>284.29227818166265</v>
      </c>
    </row>
    <row r="164" spans="1:5" ht="15.75">
      <c r="A164" s="1">
        <v>336.6</v>
      </c>
      <c r="B164" s="1">
        <v>1.502</v>
      </c>
      <c r="C164" s="1">
        <f t="shared" si="27"/>
        <v>1.5199126137331507</v>
      </c>
      <c r="D164" s="15">
        <f t="shared" si="28"/>
        <v>1.3070292692798533</v>
      </c>
      <c r="E164" s="1">
        <f t="shared" si="29"/>
        <v>284.812541970686</v>
      </c>
    </row>
    <row r="165" spans="1:5" ht="15.75">
      <c r="A165" s="1">
        <v>337.3</v>
      </c>
      <c r="B165" s="1">
        <v>1.7099</v>
      </c>
      <c r="C165" s="1">
        <f t="shared" si="27"/>
        <v>1.7304210159761304</v>
      </c>
      <c r="D165" s="15">
        <f t="shared" si="28"/>
        <v>1.307544274461939</v>
      </c>
      <c r="E165" s="1">
        <f t="shared" si="29"/>
        <v>285.347896691495</v>
      </c>
    </row>
    <row r="166" spans="1:5" ht="15.75">
      <c r="A166" s="1">
        <v>338.1</v>
      </c>
      <c r="B166" s="1">
        <v>1.2476</v>
      </c>
      <c r="C166" s="1">
        <f t="shared" si="27"/>
        <v>1.2626804021764069</v>
      </c>
      <c r="D166" s="15">
        <f t="shared" si="28"/>
        <v>1.308132851812894</v>
      </c>
      <c r="E166" s="1">
        <f t="shared" si="29"/>
        <v>285.9594553714038</v>
      </c>
    </row>
    <row r="167" spans="1:5" ht="15.75">
      <c r="A167" s="1">
        <v>338.8</v>
      </c>
      <c r="B167" s="1">
        <v>1.3251</v>
      </c>
      <c r="C167" s="1">
        <f t="shared" si="27"/>
        <v>1.341217170627983</v>
      </c>
      <c r="D167" s="15">
        <f t="shared" si="28"/>
        <v>1.3086478569949795</v>
      </c>
      <c r="E167" s="1">
        <f t="shared" si="29"/>
        <v>286.4943586276605</v>
      </c>
    </row>
    <row r="168" spans="1:5" ht="15.75">
      <c r="A168" s="1">
        <v>340.3</v>
      </c>
      <c r="B168" s="1">
        <v>1.1593</v>
      </c>
      <c r="C168" s="1">
        <f t="shared" si="27"/>
        <v>1.1735879932130349</v>
      </c>
      <c r="D168" s="15">
        <f t="shared" si="28"/>
        <v>1.3097514395280203</v>
      </c>
      <c r="E168" s="1">
        <f t="shared" si="29"/>
        <v>287.63961409730945</v>
      </c>
    </row>
    <row r="169" spans="1:5" ht="15.75">
      <c r="A169" s="1">
        <v>341</v>
      </c>
      <c r="B169" s="1">
        <v>0.5015</v>
      </c>
      <c r="C169" s="1">
        <f t="shared" si="27"/>
        <v>0.5077186639073313</v>
      </c>
      <c r="D169" s="15">
        <f t="shared" si="28"/>
        <v>1.310266444710106</v>
      </c>
      <c r="E169" s="1">
        <f t="shared" si="29"/>
        <v>288.173856581215</v>
      </c>
    </row>
    <row r="170" spans="1:5" ht="15.75">
      <c r="A170" s="1">
        <v>341.8</v>
      </c>
      <c r="B170" s="1">
        <v>1.4239</v>
      </c>
      <c r="C170" s="1">
        <f t="shared" si="27"/>
        <v>1.4416793298015917</v>
      </c>
      <c r="D170" s="15">
        <f t="shared" si="28"/>
        <v>1.3108550220610609</v>
      </c>
      <c r="E170" s="1">
        <f t="shared" si="29"/>
        <v>288.7841452756445</v>
      </c>
    </row>
    <row r="171" spans="1:5" ht="15.75">
      <c r="A171" s="1">
        <v>342.5</v>
      </c>
      <c r="B171" s="1">
        <v>1.3625</v>
      </c>
      <c r="C171" s="1">
        <f t="shared" si="27"/>
        <v>1.379615474114372</v>
      </c>
      <c r="D171" s="15">
        <f t="shared" si="28"/>
        <v>1.3113700272431466</v>
      </c>
      <c r="E171" s="1">
        <f t="shared" si="29"/>
        <v>289.3179381681598</v>
      </c>
    </row>
    <row r="172" spans="1:5" ht="15.75">
      <c r="A172" s="1">
        <v>343.26</v>
      </c>
      <c r="B172" s="1">
        <v>1.3572</v>
      </c>
      <c r="C172" s="1">
        <f t="shared" si="27"/>
        <v>1.3743600812167651</v>
      </c>
      <c r="D172" s="15">
        <f t="shared" si="28"/>
        <v>1.3119291757265539</v>
      </c>
      <c r="E172" s="1">
        <f t="shared" si="29"/>
        <v>289.897237732543</v>
      </c>
    </row>
    <row r="173" spans="1:5" ht="15.75">
      <c r="A173" s="1">
        <v>343.91</v>
      </c>
      <c r="B173" s="1">
        <v>1.43</v>
      </c>
      <c r="C173" s="1">
        <f t="shared" si="27"/>
        <v>1.448180738274655</v>
      </c>
      <c r="D173" s="15">
        <f t="shared" si="28"/>
        <v>1.3124073948242048</v>
      </c>
      <c r="E173" s="1">
        <f t="shared" si="29"/>
        <v>290.39251077242636</v>
      </c>
    </row>
    <row r="174" spans="1:5" ht="15.75">
      <c r="A174" s="1">
        <v>344.77</v>
      </c>
      <c r="B174" s="1">
        <v>1.3943</v>
      </c>
      <c r="C174" s="1">
        <f t="shared" si="27"/>
        <v>1.41215610902441</v>
      </c>
      <c r="D174" s="15">
        <f t="shared" si="28"/>
        <v>1.3130401154764815</v>
      </c>
      <c r="E174" s="1">
        <f t="shared" si="29"/>
        <v>291.047479337258</v>
      </c>
    </row>
    <row r="175" spans="1:5" ht="15.75">
      <c r="A175" s="1">
        <v>345.67</v>
      </c>
      <c r="B175" s="1">
        <v>0.6244</v>
      </c>
      <c r="C175" s="1">
        <f aca="true" t="shared" si="30" ref="C175:C190">B175*(1+($I$26+$I$27*A175)/(1282900)+($I$28+A175*$I$29-$I$30)/400)</f>
        <v>0.6324569562741994</v>
      </c>
      <c r="D175" s="15">
        <f aca="true" t="shared" si="31" ref="D175:D190">G$16+G$18*A175</f>
        <v>1.313702264996306</v>
      </c>
      <c r="E175" s="1">
        <f t="shared" si="29"/>
        <v>291.73256607569226</v>
      </c>
    </row>
    <row r="176" spans="1:5" ht="15.75">
      <c r="A176" s="1">
        <v>346.29</v>
      </c>
      <c r="B176" s="1">
        <v>1.2067</v>
      </c>
      <c r="C176" s="1">
        <f t="shared" si="30"/>
        <v>1.2223513196963427</v>
      </c>
      <c r="D176" s="15">
        <f t="shared" si="31"/>
        <v>1.314158412443296</v>
      </c>
      <c r="E176" s="1">
        <f aca="true" t="shared" si="32" ref="E176:E191">E175+(A176-A175)/D176</f>
        <v>292.20435090325145</v>
      </c>
    </row>
    <row r="177" spans="1:5" ht="15.75">
      <c r="A177" s="1">
        <v>347</v>
      </c>
      <c r="B177" s="1">
        <v>1.4106</v>
      </c>
      <c r="C177" s="1">
        <f t="shared" si="30"/>
        <v>1.4290039305613904</v>
      </c>
      <c r="D177" s="15">
        <f t="shared" si="31"/>
        <v>1.3146807748422686</v>
      </c>
      <c r="E177" s="1">
        <f t="shared" si="32"/>
        <v>292.7444059596473</v>
      </c>
    </row>
    <row r="178" spans="1:5" ht="15.75">
      <c r="A178" s="1">
        <v>347.8</v>
      </c>
      <c r="B178" s="1">
        <v>1.5923</v>
      </c>
      <c r="C178" s="1">
        <f t="shared" si="30"/>
        <v>1.6132118589954187</v>
      </c>
      <c r="D178" s="15">
        <f t="shared" si="31"/>
        <v>1.3152693521932235</v>
      </c>
      <c r="E178" s="1">
        <f t="shared" si="32"/>
        <v>293.35264639242706</v>
      </c>
    </row>
    <row r="179" spans="1:5" ht="15.75">
      <c r="A179" s="1">
        <v>348.5</v>
      </c>
      <c r="B179" s="1">
        <v>1.3484</v>
      </c>
      <c r="C179" s="1">
        <f t="shared" si="30"/>
        <v>1.3662104352342574</v>
      </c>
      <c r="D179" s="15">
        <f t="shared" si="31"/>
        <v>1.3157843573753092</v>
      </c>
      <c r="E179" s="1">
        <f t="shared" si="32"/>
        <v>293.8846484610611</v>
      </c>
    </row>
    <row r="180" spans="1:5" ht="15.75">
      <c r="A180" s="1">
        <v>359.5</v>
      </c>
      <c r="B180" s="1">
        <v>1.2864</v>
      </c>
      <c r="C180" s="1">
        <f t="shared" si="30"/>
        <v>1.304916807906113</v>
      </c>
      <c r="D180" s="15">
        <f t="shared" si="31"/>
        <v>1.3238772959509406</v>
      </c>
      <c r="E180" s="1">
        <f t="shared" si="32"/>
        <v>302.1935756053239</v>
      </c>
    </row>
    <row r="181" spans="1:5" ht="15.75">
      <c r="A181" s="1">
        <v>360.2</v>
      </c>
      <c r="B181" s="1">
        <v>1.1719</v>
      </c>
      <c r="C181" s="1">
        <f t="shared" si="30"/>
        <v>1.188857087549191</v>
      </c>
      <c r="D181" s="15">
        <f t="shared" si="31"/>
        <v>1.3243923011330263</v>
      </c>
      <c r="E181" s="1">
        <f t="shared" si="32"/>
        <v>302.7221199040193</v>
      </c>
    </row>
    <row r="182" spans="1:5" ht="15.75">
      <c r="A182" s="1">
        <v>361</v>
      </c>
      <c r="B182" s="1">
        <v>1.3715</v>
      </c>
      <c r="C182" s="1">
        <f t="shared" si="30"/>
        <v>1.3914635172222403</v>
      </c>
      <c r="D182" s="15">
        <f t="shared" si="31"/>
        <v>1.3249808784839812</v>
      </c>
      <c r="E182" s="1">
        <f t="shared" si="32"/>
        <v>303.32590220230827</v>
      </c>
    </row>
    <row r="183" spans="1:5" ht="15.75">
      <c r="A183" s="1">
        <v>361.7</v>
      </c>
      <c r="B183" s="1">
        <v>1.3609</v>
      </c>
      <c r="C183" s="1">
        <f t="shared" si="30"/>
        <v>1.3808119100734189</v>
      </c>
      <c r="D183" s="15">
        <f t="shared" si="31"/>
        <v>1.3254958836660669</v>
      </c>
      <c r="E183" s="1">
        <f t="shared" si="32"/>
        <v>303.85400644512487</v>
      </c>
    </row>
    <row r="184" spans="1:5" ht="15.75">
      <c r="A184" s="1">
        <v>362.5</v>
      </c>
      <c r="B184" s="1">
        <v>1.407</v>
      </c>
      <c r="C184" s="1">
        <f t="shared" si="30"/>
        <v>1.4277077498932529</v>
      </c>
      <c r="D184" s="15">
        <f t="shared" si="31"/>
        <v>1.326084461017022</v>
      </c>
      <c r="E184" s="1">
        <f t="shared" si="32"/>
        <v>304.4572862689352</v>
      </c>
    </row>
    <row r="185" spans="1:5" ht="15.75">
      <c r="A185" s="1">
        <v>363.2</v>
      </c>
      <c r="B185" s="1">
        <v>0.9601</v>
      </c>
      <c r="C185" s="1">
        <f t="shared" si="30"/>
        <v>0.9743028708799327</v>
      </c>
      <c r="D185" s="15">
        <f t="shared" si="31"/>
        <v>1.3265994661991076</v>
      </c>
      <c r="E185" s="1">
        <f t="shared" si="32"/>
        <v>304.9849511880276</v>
      </c>
    </row>
    <row r="186" spans="1:5" ht="15.75">
      <c r="A186" s="1">
        <v>364</v>
      </c>
      <c r="B186" s="1">
        <v>1.3204</v>
      </c>
      <c r="C186" s="1">
        <f t="shared" si="30"/>
        <v>1.3400466938021476</v>
      </c>
      <c r="D186" s="15">
        <f t="shared" si="31"/>
        <v>1.3271880435500627</v>
      </c>
      <c r="E186" s="1">
        <f t="shared" si="32"/>
        <v>305.58772937299386</v>
      </c>
    </row>
    <row r="187" spans="1:5" ht="15.75">
      <c r="A187" s="1">
        <v>364.7</v>
      </c>
      <c r="B187" s="1">
        <v>1.1996</v>
      </c>
      <c r="C187" s="1">
        <f t="shared" si="30"/>
        <v>1.2175397836562019</v>
      </c>
      <c r="D187" s="15">
        <f t="shared" si="31"/>
        <v>1.3277030487321482</v>
      </c>
      <c r="E187" s="1">
        <f t="shared" si="32"/>
        <v>306.11495569869106</v>
      </c>
    </row>
    <row r="188" spans="1:5" ht="15.75">
      <c r="A188" s="1">
        <v>365.5</v>
      </c>
      <c r="B188" s="1">
        <v>1.9918</v>
      </c>
      <c r="C188" s="1">
        <f t="shared" si="30"/>
        <v>2.0217587404413986</v>
      </c>
      <c r="D188" s="15">
        <f t="shared" si="31"/>
        <v>1.3282916260831032</v>
      </c>
      <c r="E188" s="1">
        <f t="shared" si="32"/>
        <v>306.71723307836487</v>
      </c>
    </row>
    <row r="189" spans="1:5" ht="15.75">
      <c r="A189" s="1">
        <v>366.2</v>
      </c>
      <c r="B189" s="1">
        <v>1.1483</v>
      </c>
      <c r="C189" s="1">
        <f t="shared" si="30"/>
        <v>1.1656582690035089</v>
      </c>
      <c r="D189" s="15">
        <f t="shared" si="31"/>
        <v>1.328806631265189</v>
      </c>
      <c r="E189" s="1">
        <f t="shared" si="32"/>
        <v>307.2440215391761</v>
      </c>
    </row>
    <row r="190" spans="1:5" ht="15.75">
      <c r="A190" s="1">
        <v>367</v>
      </c>
      <c r="B190" s="1">
        <v>1.4052</v>
      </c>
      <c r="C190" s="1">
        <f t="shared" si="30"/>
        <v>1.426562871853727</v>
      </c>
      <c r="D190" s="15">
        <f t="shared" si="31"/>
        <v>1.3293952086161438</v>
      </c>
      <c r="E190" s="1">
        <f t="shared" si="32"/>
        <v>307.8457989450333</v>
      </c>
    </row>
    <row r="191" spans="1:5" ht="15.75">
      <c r="A191" s="1">
        <v>367.7</v>
      </c>
      <c r="B191" s="1">
        <v>1.354</v>
      </c>
      <c r="C191" s="1">
        <f aca="true" t="shared" si="33" ref="C191:C206">B191*(1+($I$26+$I$27*A191)/(1282900)+($I$28+A191*$I$29-$I$30)/400)</f>
        <v>1.374686657766126</v>
      </c>
      <c r="D191" s="15">
        <f aca="true" t="shared" si="34" ref="D191:D206">G$16+G$18*A191</f>
        <v>1.3299102137982295</v>
      </c>
      <c r="E191" s="1">
        <f t="shared" si="32"/>
        <v>308.37215026765443</v>
      </c>
    </row>
    <row r="192" spans="1:5" ht="15.75">
      <c r="A192" s="1">
        <v>368.4</v>
      </c>
      <c r="B192" s="1">
        <v>1.5026</v>
      </c>
      <c r="C192" s="1">
        <f t="shared" si="33"/>
        <v>1.525670373622625</v>
      </c>
      <c r="D192" s="15">
        <f t="shared" si="34"/>
        <v>1.3304252189803152</v>
      </c>
      <c r="E192" s="1">
        <f aca="true" t="shared" si="35" ref="E192:E207">E191+(A192-A191)/D192</f>
        <v>308.898297840636</v>
      </c>
    </row>
    <row r="193" spans="1:5" ht="15.75">
      <c r="A193" s="1">
        <v>369.2</v>
      </c>
      <c r="B193" s="1">
        <v>1.343</v>
      </c>
      <c r="C193" s="1">
        <f t="shared" si="33"/>
        <v>1.363735745332865</v>
      </c>
      <c r="D193" s="15">
        <f t="shared" si="34"/>
        <v>1.3310137963312703</v>
      </c>
      <c r="E193" s="1">
        <f t="shared" si="35"/>
        <v>309.4993434512864</v>
      </c>
    </row>
    <row r="194" spans="1:5" ht="15.75">
      <c r="A194" s="1">
        <v>369.9</v>
      </c>
      <c r="B194" s="1">
        <v>1.6184</v>
      </c>
      <c r="C194" s="1">
        <f t="shared" si="33"/>
        <v>1.6435100012418187</v>
      </c>
      <c r="D194" s="15">
        <f t="shared" si="34"/>
        <v>1.3315288015133557</v>
      </c>
      <c r="E194" s="1">
        <f t="shared" si="35"/>
        <v>310.0250549486302</v>
      </c>
    </row>
    <row r="195" spans="1:5" ht="15.75">
      <c r="A195" s="1">
        <v>370.7</v>
      </c>
      <c r="B195" s="1">
        <v>1.2991</v>
      </c>
      <c r="C195" s="1">
        <f t="shared" si="33"/>
        <v>1.3193679844836093</v>
      </c>
      <c r="D195" s="15">
        <f t="shared" si="34"/>
        <v>1.3321173788643108</v>
      </c>
      <c r="E195" s="1">
        <f t="shared" si="35"/>
        <v>310.6256026276058</v>
      </c>
    </row>
    <row r="196" spans="1:5" ht="15.75">
      <c r="A196" s="1">
        <v>371.4</v>
      </c>
      <c r="B196" s="1">
        <v>1.3247</v>
      </c>
      <c r="C196" s="1">
        <f t="shared" si="33"/>
        <v>1.3454673390883474</v>
      </c>
      <c r="D196" s="15">
        <f t="shared" si="34"/>
        <v>1.3326323840463965</v>
      </c>
      <c r="E196" s="1">
        <f t="shared" si="35"/>
        <v>311.15087877155975</v>
      </c>
    </row>
    <row r="197" spans="1:5" ht="15.75">
      <c r="A197" s="1">
        <v>372</v>
      </c>
      <c r="B197" s="1">
        <v>1.3275</v>
      </c>
      <c r="C197" s="1">
        <f t="shared" si="33"/>
        <v>1.3483970912817482</v>
      </c>
      <c r="D197" s="15">
        <f t="shared" si="34"/>
        <v>1.3330738170596128</v>
      </c>
      <c r="E197" s="1">
        <f t="shared" si="35"/>
        <v>311.6009663753531</v>
      </c>
    </row>
    <row r="198" spans="1:5" ht="15.75">
      <c r="A198" s="1">
        <v>372.7</v>
      </c>
      <c r="B198" s="1">
        <v>1.1687</v>
      </c>
      <c r="C198" s="1">
        <f t="shared" si="33"/>
        <v>1.1871854949646716</v>
      </c>
      <c r="D198" s="15">
        <f t="shared" si="34"/>
        <v>1.3335888222416985</v>
      </c>
      <c r="E198" s="1">
        <f t="shared" si="35"/>
        <v>312.12586579586815</v>
      </c>
    </row>
    <row r="199" spans="1:5" ht="15.75">
      <c r="A199" s="1">
        <v>373.5</v>
      </c>
      <c r="B199" s="1">
        <v>1.2356</v>
      </c>
      <c r="C199" s="1">
        <f t="shared" si="33"/>
        <v>1.2552502123484126</v>
      </c>
      <c r="D199" s="15">
        <f t="shared" si="34"/>
        <v>1.3341773995926534</v>
      </c>
      <c r="E199" s="1">
        <f t="shared" si="35"/>
        <v>312.72548620635047</v>
      </c>
    </row>
    <row r="200" spans="1:5" ht="15.75">
      <c r="A200" s="1">
        <v>374.2</v>
      </c>
      <c r="B200" s="1">
        <v>1.1712</v>
      </c>
      <c r="C200" s="1">
        <f t="shared" si="33"/>
        <v>1.1899144073128927</v>
      </c>
      <c r="D200" s="15">
        <f t="shared" si="34"/>
        <v>1.334692404774739</v>
      </c>
      <c r="E200" s="1">
        <f t="shared" si="35"/>
        <v>313.24995161687934</v>
      </c>
    </row>
    <row r="201" spans="1:5" ht="15.75">
      <c r="A201" s="1">
        <v>375</v>
      </c>
      <c r="B201" s="1">
        <v>0.3883</v>
      </c>
      <c r="C201" s="1">
        <f t="shared" si="33"/>
        <v>0.39453806482128373</v>
      </c>
      <c r="D201" s="15">
        <f t="shared" si="34"/>
        <v>1.3352809821256941</v>
      </c>
      <c r="E201" s="1">
        <f t="shared" si="35"/>
        <v>313.8490764533062</v>
      </c>
    </row>
    <row r="202" spans="1:5" ht="15.75">
      <c r="A202" s="1">
        <v>375.7</v>
      </c>
      <c r="B202" s="1">
        <v>1.0423</v>
      </c>
      <c r="C202" s="1">
        <f t="shared" si="33"/>
        <v>1.0591232637999821</v>
      </c>
      <c r="D202" s="15">
        <f t="shared" si="34"/>
        <v>1.3357959873077796</v>
      </c>
      <c r="E202" s="1">
        <f t="shared" si="35"/>
        <v>314.3731085709732</v>
      </c>
    </row>
    <row r="203" spans="1:5" ht="15.75">
      <c r="A203" s="1">
        <v>375.7</v>
      </c>
      <c r="B203" s="1">
        <v>1.0423</v>
      </c>
      <c r="C203" s="1">
        <f t="shared" si="33"/>
        <v>1.0591232637999821</v>
      </c>
      <c r="D203" s="15">
        <f t="shared" si="34"/>
        <v>1.3357959873077796</v>
      </c>
      <c r="E203" s="1">
        <f t="shared" si="35"/>
        <v>314.3731085709732</v>
      </c>
    </row>
    <row r="204" spans="1:5" ht="15.75">
      <c r="A204" s="1">
        <v>376.5</v>
      </c>
      <c r="B204" s="1">
        <v>1.2564</v>
      </c>
      <c r="C204" s="1">
        <f t="shared" si="33"/>
        <v>1.276787293275826</v>
      </c>
      <c r="D204" s="15">
        <f t="shared" si="34"/>
        <v>1.3363845646587347</v>
      </c>
      <c r="E204" s="1">
        <f t="shared" si="35"/>
        <v>314.9717386518319</v>
      </c>
    </row>
    <row r="205" spans="1:5" ht="15.75">
      <c r="A205" s="1">
        <v>377.2</v>
      </c>
      <c r="B205" s="1">
        <v>1.5232</v>
      </c>
      <c r="C205" s="1">
        <f t="shared" si="33"/>
        <v>1.5480315235962416</v>
      </c>
      <c r="D205" s="15">
        <f t="shared" si="34"/>
        <v>1.3368995698408204</v>
      </c>
      <c r="E205" s="1">
        <f t="shared" si="35"/>
        <v>315.49533819198535</v>
      </c>
    </row>
    <row r="206" spans="1:5" ht="15.75">
      <c r="A206" s="1">
        <v>377.9</v>
      </c>
      <c r="B206" s="1">
        <v>1.1643</v>
      </c>
      <c r="C206" s="1">
        <f t="shared" si="33"/>
        <v>1.1833685128500233</v>
      </c>
      <c r="D206" s="15">
        <f t="shared" si="34"/>
        <v>1.337414575022906</v>
      </c>
      <c r="E206" s="1">
        <f t="shared" si="35"/>
        <v>316.0187361069423</v>
      </c>
    </row>
    <row r="207" spans="1:5" ht="15.75">
      <c r="A207" s="1">
        <v>378.56</v>
      </c>
      <c r="B207" s="1">
        <v>1.4664</v>
      </c>
      <c r="C207" s="1">
        <f aca="true" t="shared" si="36" ref="C207:C222">B207*(1+($I$26+$I$27*A207)/(1282900)+($I$28+A207*$I$29-$I$30)/400)</f>
        <v>1.4905205287583412</v>
      </c>
      <c r="D207" s="15">
        <f aca="true" t="shared" si="37" ref="D207:D222">G$16+G$18*A207</f>
        <v>1.3379001513374438</v>
      </c>
      <c r="E207" s="1">
        <f t="shared" si="35"/>
        <v>316.51204646298066</v>
      </c>
    </row>
    <row r="208" spans="1:5" ht="15.75">
      <c r="A208" s="1">
        <v>378.8</v>
      </c>
      <c r="B208" s="1">
        <v>1.2666</v>
      </c>
      <c r="C208" s="1">
        <f t="shared" si="36"/>
        <v>1.2874668244993528</v>
      </c>
      <c r="D208" s="15">
        <f t="shared" si="37"/>
        <v>1.3380767245427303</v>
      </c>
      <c r="E208" s="1">
        <f aca="true" t="shared" si="38" ref="E208:E223">E207+(A208-A207)/D208</f>
        <v>316.6914083751924</v>
      </c>
    </row>
    <row r="209" spans="1:5" ht="15.75">
      <c r="A209" s="1">
        <v>379.5</v>
      </c>
      <c r="B209" s="1">
        <v>1.4471</v>
      </c>
      <c r="C209" s="1">
        <f t="shared" si="36"/>
        <v>1.4710496938534974</v>
      </c>
      <c r="D209" s="15">
        <f t="shared" si="37"/>
        <v>1.338591729724816</v>
      </c>
      <c r="E209" s="1">
        <f t="shared" si="38"/>
        <v>317.21434601514324</v>
      </c>
    </row>
    <row r="210" spans="1:5" ht="15.75">
      <c r="A210" s="1">
        <v>380.35</v>
      </c>
      <c r="B210" s="1">
        <v>1.7945</v>
      </c>
      <c r="C210" s="1">
        <f t="shared" si="36"/>
        <v>1.8243636274619424</v>
      </c>
      <c r="D210" s="15">
        <f t="shared" si="37"/>
        <v>1.3392170931602059</v>
      </c>
      <c r="E210" s="1">
        <f t="shared" si="38"/>
        <v>317.8490452019601</v>
      </c>
    </row>
    <row r="211" spans="1:5" ht="15.75">
      <c r="A211" s="1">
        <v>381</v>
      </c>
      <c r="B211" s="1">
        <v>1.2709</v>
      </c>
      <c r="C211" s="1">
        <f t="shared" si="36"/>
        <v>1.2921390506860093</v>
      </c>
      <c r="D211" s="15">
        <f t="shared" si="37"/>
        <v>1.3396953122578568</v>
      </c>
      <c r="E211" s="1">
        <f t="shared" si="38"/>
        <v>318.3342301496513</v>
      </c>
    </row>
    <row r="212" spans="1:5" ht="15.75">
      <c r="A212" s="1">
        <v>381.8</v>
      </c>
      <c r="B212" s="1">
        <v>1.2094</v>
      </c>
      <c r="C212" s="1">
        <f t="shared" si="36"/>
        <v>1.2297155650155283</v>
      </c>
      <c r="D212" s="15">
        <f t="shared" si="37"/>
        <v>1.3402838896088116</v>
      </c>
      <c r="E212" s="1">
        <f t="shared" si="38"/>
        <v>318.93111861947654</v>
      </c>
    </row>
    <row r="213" spans="1:5" ht="15.75">
      <c r="A213" s="1">
        <v>382.5</v>
      </c>
      <c r="B213" s="1">
        <v>0.9584</v>
      </c>
      <c r="C213" s="1">
        <f t="shared" si="36"/>
        <v>0.9745715694610965</v>
      </c>
      <c r="D213" s="15">
        <f t="shared" si="37"/>
        <v>1.3407988947908973</v>
      </c>
      <c r="E213" s="1">
        <f t="shared" si="38"/>
        <v>319.4531954221347</v>
      </c>
    </row>
    <row r="214" spans="1:5" ht="15.75">
      <c r="A214" s="1">
        <v>383.3</v>
      </c>
      <c r="B214" s="1">
        <v>1.6679</v>
      </c>
      <c r="C214" s="1">
        <f t="shared" si="36"/>
        <v>1.6961871523435845</v>
      </c>
      <c r="D214" s="15">
        <f t="shared" si="37"/>
        <v>1.3413874721418524</v>
      </c>
      <c r="E214" s="1">
        <f t="shared" si="38"/>
        <v>320.0495928215547</v>
      </c>
    </row>
    <row r="215" spans="1:5" ht="15.75">
      <c r="A215" s="1">
        <v>384</v>
      </c>
      <c r="B215" s="1">
        <v>1.0805</v>
      </c>
      <c r="C215" s="1">
        <f t="shared" si="36"/>
        <v>1.0989065290607993</v>
      </c>
      <c r="D215" s="15">
        <f t="shared" si="37"/>
        <v>1.3419024773239379</v>
      </c>
      <c r="E215" s="1">
        <f t="shared" si="38"/>
        <v>320.5712402674972</v>
      </c>
    </row>
    <row r="216" spans="1:5" ht="15.75">
      <c r="A216" s="1">
        <v>388.47</v>
      </c>
      <c r="B216" s="1">
        <v>1.1057</v>
      </c>
      <c r="C216" s="1">
        <f t="shared" si="36"/>
        <v>1.1250685771127378</v>
      </c>
      <c r="D216" s="15">
        <f t="shared" si="37"/>
        <v>1.345191153272399</v>
      </c>
      <c r="E216" s="1">
        <f t="shared" si="38"/>
        <v>323.89418807987767</v>
      </c>
    </row>
    <row r="217" spans="1:5" ht="15.75">
      <c r="A217" s="1">
        <v>388.47</v>
      </c>
      <c r="B217" s="1">
        <v>1.4164</v>
      </c>
      <c r="C217" s="1">
        <f t="shared" si="36"/>
        <v>1.4412111175024709</v>
      </c>
      <c r="D217" s="15">
        <f t="shared" si="37"/>
        <v>1.345191153272399</v>
      </c>
      <c r="E217" s="1">
        <f t="shared" si="38"/>
        <v>323.89418807987767</v>
      </c>
    </row>
    <row r="218" spans="1:5" ht="15.75">
      <c r="A218" s="1">
        <v>389.2</v>
      </c>
      <c r="B218" s="1">
        <v>0.5631</v>
      </c>
      <c r="C218" s="1">
        <f t="shared" si="36"/>
        <v>0.5730081475075613</v>
      </c>
      <c r="D218" s="15">
        <f t="shared" si="37"/>
        <v>1.3457282301051456</v>
      </c>
      <c r="E218" s="1">
        <f t="shared" si="38"/>
        <v>324.4366453039064</v>
      </c>
    </row>
    <row r="219" spans="1:5" ht="15.75">
      <c r="A219" s="1">
        <v>389.2</v>
      </c>
      <c r="B219" s="1">
        <v>0.5715</v>
      </c>
      <c r="C219" s="1">
        <f t="shared" si="36"/>
        <v>0.5815559515193949</v>
      </c>
      <c r="D219" s="15">
        <f t="shared" si="37"/>
        <v>1.3457282301051456</v>
      </c>
      <c r="E219" s="1">
        <f t="shared" si="38"/>
        <v>324.4366453039064</v>
      </c>
    </row>
    <row r="220" spans="1:5" ht="15.75">
      <c r="A220" s="1">
        <v>390</v>
      </c>
      <c r="B220" s="1">
        <v>1.2557</v>
      </c>
      <c r="C220" s="1">
        <f t="shared" si="36"/>
        <v>1.2779032240179848</v>
      </c>
      <c r="D220" s="15">
        <f t="shared" si="37"/>
        <v>1.3463168074561005</v>
      </c>
      <c r="E220" s="1">
        <f t="shared" si="38"/>
        <v>325.0308590844739</v>
      </c>
    </row>
    <row r="221" spans="1:5" ht="15.75">
      <c r="A221" s="1">
        <v>390.72</v>
      </c>
      <c r="B221" s="1">
        <v>1.3641</v>
      </c>
      <c r="C221" s="1">
        <f t="shared" si="36"/>
        <v>1.3883258157572933</v>
      </c>
      <c r="D221" s="15">
        <f t="shared" si="37"/>
        <v>1.34684652707196</v>
      </c>
      <c r="E221" s="1">
        <f t="shared" si="38"/>
        <v>325.5654411511963</v>
      </c>
    </row>
    <row r="222" spans="1:5" ht="15.75">
      <c r="A222" s="1">
        <v>391.5</v>
      </c>
      <c r="B222" s="1">
        <v>1.268</v>
      </c>
      <c r="C222" s="1">
        <f t="shared" si="36"/>
        <v>1.2906257329281439</v>
      </c>
      <c r="D222" s="15">
        <f t="shared" si="37"/>
        <v>1.3474203899891413</v>
      </c>
      <c r="E222" s="1">
        <f t="shared" si="38"/>
        <v>326.144325073241</v>
      </c>
    </row>
    <row r="223" spans="1:5" ht="15.75">
      <c r="A223" s="1">
        <v>392.18</v>
      </c>
      <c r="B223" s="1">
        <v>1.2708</v>
      </c>
      <c r="C223" s="1">
        <f aca="true" t="shared" si="39" ref="C223:C238">B223*(1+($I$26+$I$27*A223)/(1282900)+($I$28+A223*$I$29-$I$30)/400)</f>
        <v>1.2935688431729928</v>
      </c>
      <c r="D223" s="15">
        <f aca="true" t="shared" si="40" ref="D223:D238">G$16+G$18*A223</f>
        <v>1.347920680737453</v>
      </c>
      <c r="E223" s="1">
        <f t="shared" si="38"/>
        <v>326.6488057965637</v>
      </c>
    </row>
    <row r="224" spans="1:5" ht="15.75">
      <c r="A224" s="1">
        <v>393.1</v>
      </c>
      <c r="B224" s="1">
        <v>1.2728</v>
      </c>
      <c r="C224" s="1">
        <f t="shared" si="39"/>
        <v>1.2957308992281753</v>
      </c>
      <c r="D224" s="15">
        <f t="shared" si="40"/>
        <v>1.3485975446910512</v>
      </c>
      <c r="E224" s="1">
        <f aca="true" t="shared" si="41" ref="E224:E239">E223+(A224-A223)/D224</f>
        <v>327.33099597525836</v>
      </c>
    </row>
    <row r="225" spans="1:5" ht="15.75">
      <c r="A225" s="1">
        <v>393.7</v>
      </c>
      <c r="B225" s="1">
        <v>1.3226</v>
      </c>
      <c r="C225" s="1">
        <f t="shared" si="39"/>
        <v>1.3465136409356018</v>
      </c>
      <c r="D225" s="15">
        <f t="shared" si="40"/>
        <v>1.3490389777042675</v>
      </c>
      <c r="E225" s="1">
        <f t="shared" si="41"/>
        <v>327.77575703102934</v>
      </c>
    </row>
    <row r="226" spans="1:5" ht="15.75">
      <c r="A226" s="1">
        <v>394.5</v>
      </c>
      <c r="B226" s="1">
        <v>1.3374</v>
      </c>
      <c r="C226" s="1">
        <f t="shared" si="39"/>
        <v>1.3616965656185782</v>
      </c>
      <c r="D226" s="15">
        <f t="shared" si="40"/>
        <v>1.3496275550552226</v>
      </c>
      <c r="E226" s="1">
        <f t="shared" si="41"/>
        <v>328.3685131562311</v>
      </c>
    </row>
    <row r="227" spans="1:5" ht="15.75">
      <c r="A227" s="1">
        <v>395.19</v>
      </c>
      <c r="B227" s="1">
        <v>1.5574</v>
      </c>
      <c r="C227" s="1">
        <f t="shared" si="39"/>
        <v>1.5858091431177046</v>
      </c>
      <c r="D227" s="15">
        <f t="shared" si="40"/>
        <v>1.3501352030204212</v>
      </c>
      <c r="E227" s="1">
        <f t="shared" si="41"/>
        <v>328.87957308449336</v>
      </c>
    </row>
    <row r="228" spans="1:5" ht="15.75">
      <c r="A228" s="1">
        <v>396</v>
      </c>
      <c r="B228" s="1">
        <v>1.2616</v>
      </c>
      <c r="C228" s="1">
        <f t="shared" si="39"/>
        <v>1.2847234920203643</v>
      </c>
      <c r="D228" s="15">
        <f t="shared" si="40"/>
        <v>1.3507311375882631</v>
      </c>
      <c r="E228" s="1">
        <f t="shared" si="41"/>
        <v>329.4792483103464</v>
      </c>
    </row>
    <row r="229" spans="1:5" ht="15.75">
      <c r="A229" s="1">
        <v>396.7</v>
      </c>
      <c r="B229" s="1">
        <v>1.4557</v>
      </c>
      <c r="C229" s="1">
        <f t="shared" si="39"/>
        <v>1.4824909325843516</v>
      </c>
      <c r="D229" s="15">
        <f t="shared" si="40"/>
        <v>1.3512461427703488</v>
      </c>
      <c r="E229" s="1">
        <f t="shared" si="41"/>
        <v>329.9972886420397</v>
      </c>
    </row>
    <row r="230" spans="1:5" ht="15.75">
      <c r="A230" s="1">
        <v>397.5</v>
      </c>
      <c r="B230" s="1">
        <v>1.3335</v>
      </c>
      <c r="C230" s="1">
        <f t="shared" si="39"/>
        <v>1.3581569373073115</v>
      </c>
      <c r="D230" s="15">
        <f t="shared" si="40"/>
        <v>1.351834720121304</v>
      </c>
      <c r="E230" s="1">
        <f t="shared" si="41"/>
        <v>330.5890769635648</v>
      </c>
    </row>
    <row r="231" spans="1:5" ht="15.75">
      <c r="A231" s="1">
        <v>398.94</v>
      </c>
      <c r="B231" s="1">
        <v>1.4269</v>
      </c>
      <c r="C231" s="1">
        <f t="shared" si="39"/>
        <v>1.4535054245842116</v>
      </c>
      <c r="D231" s="15">
        <f t="shared" si="40"/>
        <v>1.3528941593530228</v>
      </c>
      <c r="E231" s="1">
        <f t="shared" si="41"/>
        <v>331.65346177892144</v>
      </c>
    </row>
    <row r="232" spans="1:5" ht="15.75">
      <c r="A232" s="1">
        <v>399.7</v>
      </c>
      <c r="B232" s="1">
        <v>1.156</v>
      </c>
      <c r="C232" s="1">
        <f t="shared" si="39"/>
        <v>1.177649030129655</v>
      </c>
      <c r="D232" s="15">
        <f t="shared" si="40"/>
        <v>1.3534533078364301</v>
      </c>
      <c r="E232" s="1">
        <f t="shared" si="41"/>
        <v>332.21498835364673</v>
      </c>
    </row>
    <row r="233" spans="1:5" ht="15.75">
      <c r="A233" s="1">
        <v>400.4</v>
      </c>
      <c r="B233" s="1">
        <v>1.3792</v>
      </c>
      <c r="C233" s="1">
        <f t="shared" si="39"/>
        <v>1.4051330828640083</v>
      </c>
      <c r="D233" s="15">
        <f t="shared" si="40"/>
        <v>1.3539683130185158</v>
      </c>
      <c r="E233" s="1">
        <f t="shared" si="41"/>
        <v>332.73198715876606</v>
      </c>
    </row>
    <row r="234" spans="1:5" ht="15.75">
      <c r="A234" s="1">
        <v>401.33</v>
      </c>
      <c r="B234" s="1">
        <v>1.321</v>
      </c>
      <c r="C234" s="1">
        <f t="shared" si="39"/>
        <v>1.3459711749449235</v>
      </c>
      <c r="D234" s="15">
        <f t="shared" si="40"/>
        <v>1.354652534189001</v>
      </c>
      <c r="E234" s="1">
        <f t="shared" si="41"/>
        <v>333.4185100689061</v>
      </c>
    </row>
    <row r="235" spans="1:5" ht="15.75">
      <c r="A235" s="1">
        <v>402</v>
      </c>
      <c r="B235" s="1">
        <v>1.3468</v>
      </c>
      <c r="C235" s="1">
        <f t="shared" si="39"/>
        <v>1.372356145454879</v>
      </c>
      <c r="D235" s="15">
        <f t="shared" si="40"/>
        <v>1.3551454677204258</v>
      </c>
      <c r="E235" s="1">
        <f t="shared" si="41"/>
        <v>333.912921935351</v>
      </c>
    </row>
    <row r="236" spans="1:5" ht="15.75">
      <c r="A236" s="1">
        <v>402.74</v>
      </c>
      <c r="B236" s="1">
        <v>1.4041</v>
      </c>
      <c r="C236" s="1">
        <f t="shared" si="39"/>
        <v>1.4308554389913366</v>
      </c>
      <c r="D236" s="15">
        <f t="shared" si="40"/>
        <v>1.3556899017700592</v>
      </c>
      <c r="E236" s="1">
        <f t="shared" si="41"/>
        <v>334.4587694769118</v>
      </c>
    </row>
    <row r="237" spans="1:5" ht="15.75">
      <c r="A237" s="1">
        <v>403.29</v>
      </c>
      <c r="B237" s="1">
        <v>1.4128</v>
      </c>
      <c r="C237" s="1">
        <f t="shared" si="39"/>
        <v>1.439804978352926</v>
      </c>
      <c r="D237" s="15">
        <f t="shared" si="40"/>
        <v>1.3560945486988407</v>
      </c>
      <c r="E237" s="1">
        <f t="shared" si="41"/>
        <v>334.8643459173803</v>
      </c>
    </row>
    <row r="238" spans="1:5" ht="15.75">
      <c r="A238" s="1">
        <v>404.1</v>
      </c>
      <c r="B238" s="1">
        <v>1.4344</v>
      </c>
      <c r="C238" s="1">
        <f t="shared" si="39"/>
        <v>1.4619430917263376</v>
      </c>
      <c r="D238" s="15">
        <f t="shared" si="40"/>
        <v>1.3566904832666826</v>
      </c>
      <c r="E238" s="1">
        <f t="shared" si="41"/>
        <v>335.4613870332358</v>
      </c>
    </row>
    <row r="239" spans="1:5" ht="15.75">
      <c r="A239" s="1">
        <v>404.6</v>
      </c>
      <c r="B239" s="1">
        <v>1.3475</v>
      </c>
      <c r="C239" s="1">
        <f aca="true" t="shared" si="42" ref="C239:C254">B239*(1+($I$26+$I$27*A239)/(1282900)+($I$28+A239*$I$29-$I$30)/400)</f>
        <v>1.3734470785543533</v>
      </c>
      <c r="D239" s="15">
        <f aca="true" t="shared" si="43" ref="D239:D254">G$16+G$18*A239</f>
        <v>1.3570583441110298</v>
      </c>
      <c r="E239" s="1">
        <f t="shared" si="41"/>
        <v>335.82983102989203</v>
      </c>
    </row>
    <row r="240" spans="1:5" ht="15.75">
      <c r="A240" s="1">
        <v>405.17</v>
      </c>
      <c r="B240" s="1">
        <v>1.4494</v>
      </c>
      <c r="C240" s="1">
        <f t="shared" si="42"/>
        <v>1.477398289569589</v>
      </c>
      <c r="D240" s="15">
        <f t="shared" si="43"/>
        <v>1.3574777054735852</v>
      </c>
      <c r="E240" s="1">
        <f aca="true" t="shared" si="44" ref="E240:E255">E239+(A240-A239)/D240</f>
        <v>336.24972742870705</v>
      </c>
    </row>
    <row r="241" spans="1:5" ht="15.75">
      <c r="A241" s="1">
        <v>407.77</v>
      </c>
      <c r="B241" s="1">
        <v>1.4634</v>
      </c>
      <c r="C241" s="1">
        <f t="shared" si="42"/>
        <v>1.4920788621965078</v>
      </c>
      <c r="D241" s="15">
        <f t="shared" si="43"/>
        <v>1.359390581864189</v>
      </c>
      <c r="E241" s="1">
        <f t="shared" si="44"/>
        <v>338.1623491834013</v>
      </c>
    </row>
    <row r="242" spans="1:5" ht="15.75">
      <c r="A242" s="1">
        <v>408.51</v>
      </c>
      <c r="B242" s="1">
        <v>1.3691</v>
      </c>
      <c r="C242" s="1">
        <f t="shared" si="42"/>
        <v>1.3960400336658036</v>
      </c>
      <c r="D242" s="15">
        <f t="shared" si="43"/>
        <v>1.3599350159138224</v>
      </c>
      <c r="E242" s="1">
        <f t="shared" si="44"/>
        <v>338.70649283095844</v>
      </c>
    </row>
    <row r="243" spans="1:5" ht="15.75">
      <c r="A243" s="1">
        <v>409.28</v>
      </c>
      <c r="B243" s="1">
        <v>1.217</v>
      </c>
      <c r="C243" s="1">
        <f t="shared" si="42"/>
        <v>1.2410481449373816</v>
      </c>
      <c r="D243" s="15">
        <f t="shared" si="43"/>
        <v>1.3605015216141165</v>
      </c>
      <c r="E243" s="1">
        <f t="shared" si="44"/>
        <v>339.27246059194005</v>
      </c>
    </row>
    <row r="244" spans="1:5" ht="15.75">
      <c r="A244" s="1">
        <v>410.12</v>
      </c>
      <c r="B244" s="1">
        <v>1.1223</v>
      </c>
      <c r="C244" s="1">
        <f t="shared" si="42"/>
        <v>1.1445784746729069</v>
      </c>
      <c r="D244" s="15">
        <f t="shared" si="43"/>
        <v>1.3611195278326194</v>
      </c>
      <c r="E244" s="1">
        <f t="shared" si="44"/>
        <v>339.88959963287175</v>
      </c>
    </row>
    <row r="245" spans="1:5" ht="15.75">
      <c r="A245" s="1">
        <v>410.8</v>
      </c>
      <c r="B245" s="1">
        <v>1.4289</v>
      </c>
      <c r="C245" s="1">
        <f t="shared" si="42"/>
        <v>1.4573694451903452</v>
      </c>
      <c r="D245" s="15">
        <f t="shared" si="43"/>
        <v>1.361619818580931</v>
      </c>
      <c r="E245" s="1">
        <f t="shared" si="44"/>
        <v>340.38900481978266</v>
      </c>
    </row>
    <row r="246" spans="1:5" ht="15.75">
      <c r="A246" s="1">
        <v>411.52</v>
      </c>
      <c r="B246" s="1">
        <v>1.2629</v>
      </c>
      <c r="C246" s="1">
        <f t="shared" si="42"/>
        <v>1.288160070592261</v>
      </c>
      <c r="D246" s="15">
        <f t="shared" si="43"/>
        <v>1.3621495381967905</v>
      </c>
      <c r="E246" s="1">
        <f t="shared" si="44"/>
        <v>340.9175811469847</v>
      </c>
    </row>
    <row r="247" spans="1:5" ht="15.75">
      <c r="A247" s="1">
        <v>412.28</v>
      </c>
      <c r="B247" s="1">
        <v>1.4602</v>
      </c>
      <c r="C247" s="1">
        <f t="shared" si="42"/>
        <v>1.4895260167829334</v>
      </c>
      <c r="D247" s="15">
        <f t="shared" si="43"/>
        <v>1.3627086866801976</v>
      </c>
      <c r="E247" s="1">
        <f t="shared" si="44"/>
        <v>341.47529389030876</v>
      </c>
    </row>
    <row r="248" spans="1:5" ht="15.75">
      <c r="A248" s="1">
        <v>413.04</v>
      </c>
      <c r="B248" s="1">
        <v>1.0171</v>
      </c>
      <c r="C248" s="1">
        <f t="shared" si="42"/>
        <v>1.0376103136042671</v>
      </c>
      <c r="D248" s="15">
        <f t="shared" si="43"/>
        <v>1.363267835163605</v>
      </c>
      <c r="E248" s="1">
        <f t="shared" si="44"/>
        <v>342.03277788604083</v>
      </c>
    </row>
    <row r="249" spans="1:5" ht="15.75">
      <c r="A249" s="1">
        <v>413.8</v>
      </c>
      <c r="B249" s="1">
        <v>1.3424</v>
      </c>
      <c r="C249" s="1">
        <f t="shared" si="42"/>
        <v>1.369580117773234</v>
      </c>
      <c r="D249" s="15">
        <f t="shared" si="43"/>
        <v>1.3638269836470123</v>
      </c>
      <c r="E249" s="1">
        <f t="shared" si="44"/>
        <v>342.59003332174694</v>
      </c>
    </row>
    <row r="250" spans="1:5" ht="15.75">
      <c r="A250" s="1">
        <v>414.5</v>
      </c>
      <c r="B250" s="1">
        <v>1.3783</v>
      </c>
      <c r="C250" s="1">
        <f t="shared" si="42"/>
        <v>1.4063109987245281</v>
      </c>
      <c r="D250" s="15">
        <f t="shared" si="43"/>
        <v>1.364341988829098</v>
      </c>
      <c r="E250" s="1">
        <f t="shared" si="44"/>
        <v>343.10310116377735</v>
      </c>
    </row>
    <row r="251" spans="1:5" ht="15.75">
      <c r="A251" s="1">
        <v>415.3</v>
      </c>
      <c r="B251" s="1">
        <v>1.4009</v>
      </c>
      <c r="C251" s="1">
        <f t="shared" si="42"/>
        <v>1.4294911003459794</v>
      </c>
      <c r="D251" s="15">
        <f t="shared" si="43"/>
        <v>1.364930566180053</v>
      </c>
      <c r="E251" s="1">
        <f t="shared" si="44"/>
        <v>343.68921156369237</v>
      </c>
    </row>
    <row r="252" spans="1:5" ht="15.75">
      <c r="A252" s="1">
        <v>415.3</v>
      </c>
      <c r="B252" s="1">
        <v>1.4009</v>
      </c>
      <c r="C252" s="1">
        <f t="shared" si="42"/>
        <v>1.4294911003459794</v>
      </c>
      <c r="D252" s="15">
        <f t="shared" si="43"/>
        <v>1.364930566180053</v>
      </c>
      <c r="E252" s="1">
        <f t="shared" si="44"/>
        <v>343.68921156369237</v>
      </c>
    </row>
    <row r="253" spans="1:5" ht="15.75">
      <c r="A253" s="1">
        <v>415.75</v>
      </c>
      <c r="B253" s="1">
        <v>1.4057</v>
      </c>
      <c r="C253" s="1">
        <f t="shared" si="42"/>
        <v>1.4344572496275056</v>
      </c>
      <c r="D253" s="15">
        <f t="shared" si="43"/>
        <v>1.3652616409399652</v>
      </c>
      <c r="E253" s="1">
        <f t="shared" si="44"/>
        <v>344.0188187148097</v>
      </c>
    </row>
    <row r="254" spans="1:5" ht="15.75">
      <c r="A254" s="1">
        <v>415.75</v>
      </c>
      <c r="B254" s="1">
        <v>1.4057</v>
      </c>
      <c r="C254" s="1">
        <f t="shared" si="42"/>
        <v>1.4344572496275056</v>
      </c>
      <c r="D254" s="15">
        <f t="shared" si="43"/>
        <v>1.3652616409399652</v>
      </c>
      <c r="E254" s="1">
        <f t="shared" si="44"/>
        <v>344.0188187148097</v>
      </c>
    </row>
    <row r="255" spans="1:5" ht="15.75">
      <c r="A255" s="1">
        <v>416.48</v>
      </c>
      <c r="B255" s="1">
        <v>1.4248</v>
      </c>
      <c r="C255" s="1">
        <f aca="true" t="shared" si="45" ref="C255:C270">B255*(1+($I$26+$I$27*A255)/(1282900)+($I$28+A255*$I$29-$I$30)/400)</f>
        <v>1.454060104994769</v>
      </c>
      <c r="D255" s="15">
        <f aca="true" t="shared" si="46" ref="D255:D270">G$16+G$18*A255</f>
        <v>1.3657987177727116</v>
      </c>
      <c r="E255" s="1">
        <f t="shared" si="44"/>
        <v>344.55330449994096</v>
      </c>
    </row>
    <row r="256" spans="1:5" ht="15.75">
      <c r="A256" s="1">
        <v>416.48</v>
      </c>
      <c r="B256" s="1">
        <v>1.4248</v>
      </c>
      <c r="C256" s="1">
        <f t="shared" si="45"/>
        <v>1.454060104994769</v>
      </c>
      <c r="D256" s="15">
        <f t="shared" si="46"/>
        <v>1.3657987177727116</v>
      </c>
      <c r="E256" s="1">
        <f aca="true" t="shared" si="47" ref="E256:E271">E255+(A256-A255)/D256</f>
        <v>344.55330449994096</v>
      </c>
    </row>
    <row r="257" spans="1:5" ht="15.75">
      <c r="A257" s="1">
        <v>417.58</v>
      </c>
      <c r="B257" s="1">
        <v>1.3278</v>
      </c>
      <c r="C257" s="1">
        <f t="shared" si="45"/>
        <v>1.355225524192077</v>
      </c>
      <c r="D257" s="15">
        <f t="shared" si="46"/>
        <v>1.3666080116302748</v>
      </c>
      <c r="E257" s="1">
        <f t="shared" si="47"/>
        <v>345.35821709421714</v>
      </c>
    </row>
    <row r="258" spans="1:5" ht="15.75">
      <c r="A258" s="1">
        <v>417.58</v>
      </c>
      <c r="B258" s="1">
        <v>1.3278</v>
      </c>
      <c r="C258" s="1">
        <f t="shared" si="45"/>
        <v>1.355225524192077</v>
      </c>
      <c r="D258" s="15">
        <f t="shared" si="46"/>
        <v>1.3666080116302748</v>
      </c>
      <c r="E258" s="1">
        <f t="shared" si="47"/>
        <v>345.35821709421714</v>
      </c>
    </row>
    <row r="259" spans="1:5" ht="15.75">
      <c r="A259" s="1">
        <v>418.4</v>
      </c>
      <c r="B259" s="1">
        <v>1.251</v>
      </c>
      <c r="C259" s="1">
        <f t="shared" si="45"/>
        <v>1.2769498063658349</v>
      </c>
      <c r="D259" s="15">
        <f t="shared" si="46"/>
        <v>1.3672113034150035</v>
      </c>
      <c r="E259" s="1">
        <f t="shared" si="47"/>
        <v>345.95797808065123</v>
      </c>
    </row>
    <row r="260" spans="1:5" ht="15.75">
      <c r="A260" s="1">
        <v>418.4</v>
      </c>
      <c r="B260" s="1">
        <v>1.251</v>
      </c>
      <c r="C260" s="1">
        <f t="shared" si="45"/>
        <v>1.2769498063658349</v>
      </c>
      <c r="D260" s="15">
        <f t="shared" si="46"/>
        <v>1.3672113034150035</v>
      </c>
      <c r="E260" s="1">
        <f t="shared" si="47"/>
        <v>345.95797808065123</v>
      </c>
    </row>
    <row r="261" spans="1:5" ht="15.75">
      <c r="A261" s="1">
        <v>419.17</v>
      </c>
      <c r="B261" s="1">
        <v>1.4151</v>
      </c>
      <c r="C261" s="1">
        <f t="shared" si="45"/>
        <v>1.4445712271585736</v>
      </c>
      <c r="D261" s="15">
        <f t="shared" si="46"/>
        <v>1.367777809115298</v>
      </c>
      <c r="E261" s="1">
        <f t="shared" si="47"/>
        <v>346.5209350133259</v>
      </c>
    </row>
    <row r="262" spans="1:5" ht="15.75">
      <c r="A262" s="1">
        <v>419.17</v>
      </c>
      <c r="B262" s="1">
        <v>1.4151</v>
      </c>
      <c r="C262" s="1">
        <f t="shared" si="45"/>
        <v>1.4445712271585736</v>
      </c>
      <c r="D262" s="15">
        <f t="shared" si="46"/>
        <v>1.367777809115298</v>
      </c>
      <c r="E262" s="1">
        <f t="shared" si="47"/>
        <v>346.5209350133259</v>
      </c>
    </row>
    <row r="263" spans="1:5" ht="15.75">
      <c r="A263" s="1">
        <v>419.83</v>
      </c>
      <c r="B263" s="1">
        <v>1.4185</v>
      </c>
      <c r="C263" s="1">
        <f t="shared" si="45"/>
        <v>1.448142952628026</v>
      </c>
      <c r="D263" s="15">
        <f t="shared" si="46"/>
        <v>1.3682633854298358</v>
      </c>
      <c r="E263" s="1">
        <f t="shared" si="47"/>
        <v>347.0032982827286</v>
      </c>
    </row>
    <row r="264" spans="1:5" ht="15.75">
      <c r="A264" s="1">
        <v>419.83</v>
      </c>
      <c r="B264" s="1">
        <v>1.4185</v>
      </c>
      <c r="C264" s="1">
        <f t="shared" si="45"/>
        <v>1.448142952628026</v>
      </c>
      <c r="D264" s="15">
        <f t="shared" si="46"/>
        <v>1.3682633854298358</v>
      </c>
      <c r="E264" s="1">
        <f t="shared" si="47"/>
        <v>347.0032982827286</v>
      </c>
    </row>
    <row r="265" spans="1:5" ht="15.75">
      <c r="A265" s="1">
        <v>420.55</v>
      </c>
      <c r="B265" s="1">
        <v>1.3786</v>
      </c>
      <c r="C265" s="1">
        <f t="shared" si="45"/>
        <v>1.40751614039116</v>
      </c>
      <c r="D265" s="15">
        <f t="shared" si="46"/>
        <v>1.3687931050456952</v>
      </c>
      <c r="E265" s="1">
        <f t="shared" si="47"/>
        <v>347.5293091147133</v>
      </c>
    </row>
    <row r="266" spans="1:5" ht="15.75">
      <c r="A266" s="1">
        <v>420.55</v>
      </c>
      <c r="B266" s="1">
        <v>1.3786</v>
      </c>
      <c r="C266" s="1">
        <f t="shared" si="45"/>
        <v>1.40751614039116</v>
      </c>
      <c r="D266" s="15">
        <f t="shared" si="46"/>
        <v>1.3687931050456952</v>
      </c>
      <c r="E266" s="1">
        <f t="shared" si="47"/>
        <v>347.5293091147133</v>
      </c>
    </row>
    <row r="267" spans="1:5" ht="15.75">
      <c r="A267" s="1">
        <v>421.23</v>
      </c>
      <c r="B267" s="1">
        <v>1.3636</v>
      </c>
      <c r="C267" s="1">
        <f t="shared" si="45"/>
        <v>1.3923014655155896</v>
      </c>
      <c r="D267" s="15">
        <f t="shared" si="46"/>
        <v>1.369293395794007</v>
      </c>
      <c r="E267" s="1">
        <f t="shared" si="47"/>
        <v>348.0259156141595</v>
      </c>
    </row>
    <row r="268" spans="1:5" ht="15.75">
      <c r="A268" s="1">
        <v>421.23</v>
      </c>
      <c r="B268" s="1">
        <v>1.3636</v>
      </c>
      <c r="C268" s="1">
        <f t="shared" si="45"/>
        <v>1.3923014655155896</v>
      </c>
      <c r="D268" s="15">
        <f t="shared" si="46"/>
        <v>1.369293395794007</v>
      </c>
      <c r="E268" s="1">
        <f t="shared" si="47"/>
        <v>348.0259156141595</v>
      </c>
    </row>
    <row r="269" spans="1:5" ht="15.75">
      <c r="A269" s="1">
        <v>422.08</v>
      </c>
      <c r="B269" s="1">
        <v>1.3821</v>
      </c>
      <c r="C269" s="1">
        <f t="shared" si="45"/>
        <v>1.4113174918774969</v>
      </c>
      <c r="D269" s="15">
        <f t="shared" si="46"/>
        <v>1.3699187592293967</v>
      </c>
      <c r="E269" s="1">
        <f t="shared" si="47"/>
        <v>348.64639036441264</v>
      </c>
    </row>
    <row r="270" spans="1:5" ht="15.75">
      <c r="A270" s="1">
        <v>422.08</v>
      </c>
      <c r="B270" s="1">
        <v>1.3821</v>
      </c>
      <c r="C270" s="1">
        <f t="shared" si="45"/>
        <v>1.4113174918774969</v>
      </c>
      <c r="D270" s="15">
        <f t="shared" si="46"/>
        <v>1.3699187592293967</v>
      </c>
      <c r="E270" s="1">
        <f t="shared" si="47"/>
        <v>348.64639036441264</v>
      </c>
    </row>
    <row r="271" spans="1:5" ht="15.75">
      <c r="A271" s="1">
        <v>427.1</v>
      </c>
      <c r="B271" s="1">
        <v>1.27</v>
      </c>
      <c r="C271" s="1">
        <f aca="true" t="shared" si="48" ref="C271:C286">B271*(1+($I$26+$I$27*A271)/(1282900)+($I$28+A271*$I$29-$I$30)/400)</f>
        <v>1.2975349251108335</v>
      </c>
      <c r="D271" s="15">
        <f aca="true" t="shared" si="49" ref="D271:D286">G$16+G$18*A271</f>
        <v>1.3736120821066393</v>
      </c>
      <c r="E271" s="1">
        <f t="shared" si="47"/>
        <v>352.30098838767776</v>
      </c>
    </row>
    <row r="272" spans="1:5" ht="15.75">
      <c r="A272" s="1">
        <v>427.1</v>
      </c>
      <c r="B272" s="1">
        <v>1.27</v>
      </c>
      <c r="C272" s="1">
        <f t="shared" si="48"/>
        <v>1.2975349251108335</v>
      </c>
      <c r="D272" s="15">
        <f t="shared" si="49"/>
        <v>1.3736120821066393</v>
      </c>
      <c r="E272" s="1">
        <f aca="true" t="shared" si="50" ref="E272:E287">E271+(A272-A271)/D272</f>
        <v>352.30098838767776</v>
      </c>
    </row>
    <row r="273" spans="1:5" ht="15.75">
      <c r="A273" s="1">
        <v>427.8</v>
      </c>
      <c r="B273" s="1">
        <v>1.3343</v>
      </c>
      <c r="C273" s="1">
        <f t="shared" si="48"/>
        <v>1.363329695275628</v>
      </c>
      <c r="D273" s="15">
        <f t="shared" si="49"/>
        <v>1.374127087288725</v>
      </c>
      <c r="E273" s="1">
        <f t="shared" si="50"/>
        <v>352.8104026962052</v>
      </c>
    </row>
    <row r="274" spans="1:5" ht="15.75">
      <c r="A274" s="1">
        <v>427.8</v>
      </c>
      <c r="B274" s="1">
        <v>1.3343</v>
      </c>
      <c r="C274" s="1">
        <f t="shared" si="48"/>
        <v>1.363329695275628</v>
      </c>
      <c r="D274" s="15">
        <f t="shared" si="49"/>
        <v>1.374127087288725</v>
      </c>
      <c r="E274" s="1">
        <f t="shared" si="50"/>
        <v>352.8104026962052</v>
      </c>
    </row>
    <row r="275" spans="1:5" ht="15.75">
      <c r="A275" s="1">
        <v>428.5</v>
      </c>
      <c r="B275" s="1">
        <v>1.4</v>
      </c>
      <c r="C275" s="1">
        <f t="shared" si="48"/>
        <v>1.4305647336357874</v>
      </c>
      <c r="D275" s="15">
        <f t="shared" si="49"/>
        <v>1.3746420924708107</v>
      </c>
      <c r="E275" s="1">
        <f t="shared" si="50"/>
        <v>353.3196261543213</v>
      </c>
    </row>
    <row r="276" spans="1:5" ht="15.75">
      <c r="A276" s="1">
        <v>428.5</v>
      </c>
      <c r="B276" s="1">
        <v>1.4</v>
      </c>
      <c r="C276" s="1">
        <f t="shared" si="48"/>
        <v>1.4305647336357874</v>
      </c>
      <c r="D276" s="15">
        <f t="shared" si="49"/>
        <v>1.3746420924708107</v>
      </c>
      <c r="E276" s="1">
        <f t="shared" si="50"/>
        <v>353.3196261543213</v>
      </c>
    </row>
    <row r="277" spans="1:5" ht="15.75">
      <c r="A277" s="1">
        <v>429.3</v>
      </c>
      <c r="B277" s="1">
        <v>1.1305</v>
      </c>
      <c r="C277" s="1">
        <f t="shared" si="48"/>
        <v>1.1552785097557998</v>
      </c>
      <c r="D277" s="15">
        <f t="shared" si="49"/>
        <v>1.3752306698217658</v>
      </c>
      <c r="E277" s="1">
        <f t="shared" si="50"/>
        <v>353.90134674676835</v>
      </c>
    </row>
    <row r="278" spans="1:5" ht="15.75">
      <c r="A278" s="1">
        <v>430.1</v>
      </c>
      <c r="B278" s="1">
        <v>1.3287</v>
      </c>
      <c r="C278" s="1">
        <f t="shared" si="48"/>
        <v>1.3579372731956674</v>
      </c>
      <c r="D278" s="15">
        <f t="shared" si="49"/>
        <v>1.3758192471727209</v>
      </c>
      <c r="E278" s="1">
        <f t="shared" si="50"/>
        <v>354.48281847835227</v>
      </c>
    </row>
    <row r="279" spans="1:5" ht="15.75">
      <c r="A279" s="1">
        <v>430.8</v>
      </c>
      <c r="B279" s="1">
        <v>1.4616</v>
      </c>
      <c r="C279" s="1">
        <f t="shared" si="48"/>
        <v>1.4938719450931268</v>
      </c>
      <c r="D279" s="15">
        <f t="shared" si="49"/>
        <v>1.3763342523548063</v>
      </c>
      <c r="E279" s="1">
        <f t="shared" si="50"/>
        <v>354.99141586216535</v>
      </c>
    </row>
    <row r="280" spans="1:5" ht="15.75">
      <c r="A280" s="1">
        <v>431.65</v>
      </c>
      <c r="B280" s="1">
        <v>1.3446</v>
      </c>
      <c r="C280" s="1">
        <f t="shared" si="48"/>
        <v>1.3744117966181029</v>
      </c>
      <c r="D280" s="15">
        <f t="shared" si="49"/>
        <v>1.376959615790196</v>
      </c>
      <c r="E280" s="1">
        <f t="shared" si="50"/>
        <v>355.6087179168172</v>
      </c>
    </row>
    <row r="281" spans="1:5" ht="15.75">
      <c r="A281" s="1">
        <v>432.13</v>
      </c>
      <c r="B281" s="1">
        <v>1.1652</v>
      </c>
      <c r="C281" s="1">
        <f t="shared" si="48"/>
        <v>1.1910945176178425</v>
      </c>
      <c r="D281" s="15">
        <f t="shared" si="49"/>
        <v>1.377312762200769</v>
      </c>
      <c r="E281" s="1">
        <f t="shared" si="50"/>
        <v>355.95722263787496</v>
      </c>
    </row>
    <row r="282" spans="1:5" ht="15.75">
      <c r="A282" s="1">
        <v>433.1</v>
      </c>
      <c r="B282" s="1">
        <v>1.3463</v>
      </c>
      <c r="C282" s="1">
        <f t="shared" si="48"/>
        <v>1.3763599132625637</v>
      </c>
      <c r="D282" s="15">
        <f t="shared" si="49"/>
        <v>1.378026412238802</v>
      </c>
      <c r="E282" s="1">
        <f t="shared" si="50"/>
        <v>356.6611278688525</v>
      </c>
    </row>
    <row r="283" spans="1:5" ht="15.75">
      <c r="A283" s="1">
        <v>433.8</v>
      </c>
      <c r="B283" s="1">
        <v>1.155</v>
      </c>
      <c r="C283" s="1">
        <f t="shared" si="48"/>
        <v>1.1808757557380418</v>
      </c>
      <c r="D283" s="15">
        <f t="shared" si="49"/>
        <v>1.3785414174208876</v>
      </c>
      <c r="E283" s="1">
        <f t="shared" si="50"/>
        <v>357.16891094388666</v>
      </c>
    </row>
    <row r="284" spans="1:5" ht="15.75">
      <c r="A284" s="1">
        <v>434.75</v>
      </c>
      <c r="B284" s="1">
        <v>1.4115</v>
      </c>
      <c r="C284" s="1">
        <f t="shared" si="48"/>
        <v>1.4432667311777863</v>
      </c>
      <c r="D284" s="15">
        <f t="shared" si="49"/>
        <v>1.3792403530251467</v>
      </c>
      <c r="E284" s="1">
        <f t="shared" si="50"/>
        <v>357.8576958956293</v>
      </c>
    </row>
    <row r="285" spans="1:5" ht="15.75">
      <c r="A285" s="1">
        <v>435.45</v>
      </c>
      <c r="B285" s="1">
        <v>1.29</v>
      </c>
      <c r="C285" s="1">
        <f t="shared" si="48"/>
        <v>1.319129630604558</v>
      </c>
      <c r="D285" s="15">
        <f t="shared" si="49"/>
        <v>1.3797553582072324</v>
      </c>
      <c r="E285" s="1">
        <f t="shared" si="50"/>
        <v>358.36503221132915</v>
      </c>
    </row>
    <row r="286" spans="1:5" ht="15.75">
      <c r="A286" s="1">
        <v>436.83</v>
      </c>
      <c r="B286" s="1">
        <v>1.1276</v>
      </c>
      <c r="C286" s="1">
        <f t="shared" si="48"/>
        <v>1.1532301927888633</v>
      </c>
      <c r="D286" s="15">
        <f t="shared" si="49"/>
        <v>1.38077065413763</v>
      </c>
      <c r="E286" s="1">
        <f t="shared" si="50"/>
        <v>359.3644740779887</v>
      </c>
    </row>
    <row r="287" spans="1:5" ht="15.75">
      <c r="A287" s="1">
        <v>437.5</v>
      </c>
      <c r="B287" s="1">
        <v>1.2047</v>
      </c>
      <c r="C287" s="1">
        <f aca="true" t="shared" si="51" ref="C287:C302">B287*(1+($I$26+$I$27*A287)/(1282900)+($I$28+A287*$I$29-$I$30)/400)</f>
        <v>1.2321696696133941</v>
      </c>
      <c r="D287" s="15">
        <f aca="true" t="shared" si="52" ref="D287:D302">G$16+G$18*A287</f>
        <v>1.3812635876690547</v>
      </c>
      <c r="E287" s="1">
        <f t="shared" si="50"/>
        <v>359.8495371796163</v>
      </c>
    </row>
    <row r="288" spans="1:5" ht="15.75">
      <c r="A288" s="1">
        <v>438.3</v>
      </c>
      <c r="B288" s="1">
        <v>1.4134</v>
      </c>
      <c r="C288" s="1">
        <f t="shared" si="51"/>
        <v>1.4457503472696074</v>
      </c>
      <c r="D288" s="15">
        <f t="shared" si="52"/>
        <v>1.3818521650200095</v>
      </c>
      <c r="E288" s="1">
        <f aca="true" t="shared" si="53" ref="E288:E303">E287+(A288-A287)/D288</f>
        <v>360.42847031027316</v>
      </c>
    </row>
    <row r="289" spans="1:5" ht="15.75">
      <c r="A289" s="1">
        <v>439</v>
      </c>
      <c r="B289" s="1">
        <v>1.2927</v>
      </c>
      <c r="C289" s="1">
        <f t="shared" si="51"/>
        <v>1.3223852675689676</v>
      </c>
      <c r="D289" s="15">
        <f t="shared" si="52"/>
        <v>1.3823671702020952</v>
      </c>
      <c r="E289" s="1">
        <f t="shared" si="53"/>
        <v>360.9348480766792</v>
      </c>
    </row>
    <row r="290" spans="1:5" ht="15.75">
      <c r="A290" s="1">
        <v>459.35</v>
      </c>
      <c r="B290" s="1">
        <v>1.7079</v>
      </c>
      <c r="C290" s="1">
        <f t="shared" si="51"/>
        <v>1.7508662289607297</v>
      </c>
      <c r="D290" s="15">
        <f t="shared" si="52"/>
        <v>1.3973391065670135</v>
      </c>
      <c r="E290" s="1">
        <f t="shared" si="53"/>
        <v>375.4982421049162</v>
      </c>
    </row>
    <row r="291" spans="1:5" ht="15.75">
      <c r="A291" s="1">
        <v>460.85</v>
      </c>
      <c r="B291" s="1">
        <v>1.2725</v>
      </c>
      <c r="C291" s="1">
        <f t="shared" si="51"/>
        <v>1.3047184696206566</v>
      </c>
      <c r="D291" s="15">
        <f t="shared" si="52"/>
        <v>1.398442689100054</v>
      </c>
      <c r="E291" s="1">
        <f t="shared" si="53"/>
        <v>376.5708638231257</v>
      </c>
    </row>
    <row r="292" spans="1:5" ht="15.75">
      <c r="A292" s="1">
        <v>462.16</v>
      </c>
      <c r="B292" s="1">
        <v>1.4817</v>
      </c>
      <c r="C292" s="1">
        <f t="shared" si="51"/>
        <v>1.5194244390859408</v>
      </c>
      <c r="D292" s="15">
        <f t="shared" si="52"/>
        <v>1.399406484512243</v>
      </c>
      <c r="E292" s="1">
        <f t="shared" si="53"/>
        <v>377.5069749634543</v>
      </c>
    </row>
    <row r="293" spans="1:5" ht="15.75">
      <c r="A293" s="1">
        <v>466.03</v>
      </c>
      <c r="B293" s="1">
        <v>1.4594</v>
      </c>
      <c r="C293" s="1">
        <f t="shared" si="51"/>
        <v>1.4971654734013788</v>
      </c>
      <c r="D293" s="15">
        <f t="shared" si="52"/>
        <v>1.4022537274474878</v>
      </c>
      <c r="E293" s="1">
        <f t="shared" si="53"/>
        <v>380.266817867951</v>
      </c>
    </row>
    <row r="294" spans="1:5" ht="15.75">
      <c r="A294" s="1">
        <v>467.53</v>
      </c>
      <c r="B294" s="1">
        <v>1.5414</v>
      </c>
      <c r="C294" s="1">
        <f t="shared" si="51"/>
        <v>1.5815366465158667</v>
      </c>
      <c r="D294" s="15">
        <f t="shared" si="52"/>
        <v>1.4033573099805285</v>
      </c>
      <c r="E294" s="1">
        <f t="shared" si="53"/>
        <v>381.3356832163068</v>
      </c>
    </row>
    <row r="295" spans="1:5" ht="15.75">
      <c r="A295" s="1">
        <v>469.03</v>
      </c>
      <c r="B295" s="1">
        <v>1.3851</v>
      </c>
      <c r="C295" s="1">
        <f t="shared" si="51"/>
        <v>1.421390692085746</v>
      </c>
      <c r="D295" s="15">
        <f t="shared" si="52"/>
        <v>1.404460892513569</v>
      </c>
      <c r="E295" s="1">
        <f t="shared" si="53"/>
        <v>382.40370868287243</v>
      </c>
    </row>
    <row r="296" spans="1:5" ht="15.75">
      <c r="A296" s="1">
        <v>470.11</v>
      </c>
      <c r="B296" s="1">
        <v>1.4562</v>
      </c>
      <c r="C296" s="1">
        <f t="shared" si="51"/>
        <v>1.4945230916176204</v>
      </c>
      <c r="D296" s="15">
        <f t="shared" si="52"/>
        <v>1.4052554719373584</v>
      </c>
      <c r="E296" s="1">
        <f t="shared" si="53"/>
        <v>383.1722522121932</v>
      </c>
    </row>
    <row r="297" spans="1:5" ht="15.75">
      <c r="A297" s="1">
        <v>475.83</v>
      </c>
      <c r="B297" s="1">
        <v>1.4585</v>
      </c>
      <c r="C297" s="1">
        <f t="shared" si="51"/>
        <v>1.4977828912482352</v>
      </c>
      <c r="D297" s="15">
        <f t="shared" si="52"/>
        <v>1.4094637999966868</v>
      </c>
      <c r="E297" s="1">
        <f t="shared" si="53"/>
        <v>387.2305330988775</v>
      </c>
    </row>
    <row r="298" spans="1:5" ht="15.75">
      <c r="A298" s="1">
        <v>477.4</v>
      </c>
      <c r="B298" s="1">
        <v>1.2756</v>
      </c>
      <c r="C298" s="1">
        <f t="shared" si="51"/>
        <v>1.3101725810093139</v>
      </c>
      <c r="D298" s="15">
        <f t="shared" si="52"/>
        <v>1.410618883047936</v>
      </c>
      <c r="E298" s="1">
        <f t="shared" si="53"/>
        <v>388.34351975946134</v>
      </c>
    </row>
    <row r="299" spans="1:5" ht="15.75">
      <c r="A299" s="1">
        <v>478.87</v>
      </c>
      <c r="B299" s="1">
        <v>1.1311</v>
      </c>
      <c r="C299" s="1">
        <f t="shared" si="51"/>
        <v>1.1619354262343373</v>
      </c>
      <c r="D299" s="15">
        <f t="shared" si="52"/>
        <v>1.4117003939303159</v>
      </c>
      <c r="E299" s="1">
        <f t="shared" si="53"/>
        <v>389.3848171950365</v>
      </c>
    </row>
    <row r="300" spans="1:5" ht="15.75">
      <c r="A300" s="1">
        <v>480.25</v>
      </c>
      <c r="B300" s="1">
        <v>1.3507</v>
      </c>
      <c r="C300" s="1">
        <f t="shared" si="51"/>
        <v>1.3877229618405298</v>
      </c>
      <c r="D300" s="15">
        <f t="shared" si="52"/>
        <v>1.4127156898607132</v>
      </c>
      <c r="E300" s="1">
        <f t="shared" si="53"/>
        <v>390.36165918093957</v>
      </c>
    </row>
    <row r="301" spans="1:5" ht="15.75">
      <c r="A301" s="1">
        <v>481.56</v>
      </c>
      <c r="B301" s="1">
        <v>1.5041</v>
      </c>
      <c r="C301" s="1">
        <f t="shared" si="51"/>
        <v>1.5455400778518744</v>
      </c>
      <c r="D301" s="15">
        <f t="shared" si="52"/>
        <v>1.413679485272902</v>
      </c>
      <c r="E301" s="1">
        <f t="shared" si="53"/>
        <v>391.28831901695406</v>
      </c>
    </row>
    <row r="302" spans="1:5" ht="15.75">
      <c r="A302" s="1">
        <v>485.32</v>
      </c>
      <c r="B302" s="1">
        <v>1.5166</v>
      </c>
      <c r="C302" s="1">
        <f t="shared" si="51"/>
        <v>1.5589991469595472</v>
      </c>
      <c r="D302" s="15">
        <f t="shared" si="52"/>
        <v>1.4164457988223906</v>
      </c>
      <c r="E302" s="1">
        <f t="shared" si="53"/>
        <v>393.9428505232962</v>
      </c>
    </row>
    <row r="303" spans="1:5" ht="15.75">
      <c r="A303" s="1">
        <v>486.87</v>
      </c>
      <c r="B303" s="1">
        <v>1.3177</v>
      </c>
      <c r="C303" s="1">
        <f aca="true" t="shared" si="54" ref="C303:C318">B303*(1+($I$26+$I$27*A303)/(1282900)+($I$28+A303*$I$29-$I$30)/400)</f>
        <v>1.3547587160062429</v>
      </c>
      <c r="D303" s="15">
        <f aca="true" t="shared" si="55" ref="D303:D318">G$16+G$18*A303</f>
        <v>1.417586167439866</v>
      </c>
      <c r="E303" s="1">
        <f t="shared" si="53"/>
        <v>395.03625848367386</v>
      </c>
    </row>
    <row r="304" spans="1:5" ht="15.75">
      <c r="A304" s="1">
        <v>488.28</v>
      </c>
      <c r="B304" s="1">
        <v>1.5723</v>
      </c>
      <c r="C304" s="1">
        <f t="shared" si="54"/>
        <v>1.6167580018964205</v>
      </c>
      <c r="D304" s="15">
        <f t="shared" si="55"/>
        <v>1.4186235350209242</v>
      </c>
      <c r="E304" s="1">
        <f aca="true" t="shared" si="56" ref="E304:E319">E303+(A304-A303)/D304</f>
        <v>396.03017967924967</v>
      </c>
    </row>
    <row r="305" spans="1:5" ht="15.75">
      <c r="A305" s="1">
        <v>489.66</v>
      </c>
      <c r="B305" s="1">
        <v>1.5501</v>
      </c>
      <c r="C305" s="1">
        <f t="shared" si="54"/>
        <v>1.5941608622577257</v>
      </c>
      <c r="D305" s="15">
        <f t="shared" si="55"/>
        <v>1.4196388309513217</v>
      </c>
      <c r="E305" s="1">
        <f t="shared" si="56"/>
        <v>397.00225790781946</v>
      </c>
    </row>
    <row r="306" spans="1:5" ht="15.75">
      <c r="A306" s="1">
        <v>494.91</v>
      </c>
      <c r="B306" s="1">
        <v>1.6885</v>
      </c>
      <c r="C306" s="1">
        <f t="shared" si="54"/>
        <v>1.7374503552657916</v>
      </c>
      <c r="D306" s="15">
        <f t="shared" si="55"/>
        <v>1.4235013698169638</v>
      </c>
      <c r="E306" s="1">
        <f t="shared" si="56"/>
        <v>400.6903470880041</v>
      </c>
    </row>
    <row r="307" spans="1:5" ht="15.75">
      <c r="A307" s="1">
        <v>496.46</v>
      </c>
      <c r="B307" s="1">
        <v>1.091</v>
      </c>
      <c r="C307" s="1">
        <f t="shared" si="54"/>
        <v>1.1228108504600376</v>
      </c>
      <c r="D307" s="15">
        <f t="shared" si="55"/>
        <v>1.4246417384344392</v>
      </c>
      <c r="E307" s="1">
        <f t="shared" si="56"/>
        <v>401.7783399202956</v>
      </c>
    </row>
    <row r="308" spans="1:5" ht="15.75">
      <c r="A308" s="1">
        <v>497.96</v>
      </c>
      <c r="B308" s="1">
        <v>1.5204</v>
      </c>
      <c r="C308" s="1">
        <f t="shared" si="54"/>
        <v>1.5649769191199092</v>
      </c>
      <c r="D308" s="15">
        <f t="shared" si="55"/>
        <v>1.4257453209674797</v>
      </c>
      <c r="E308" s="1">
        <f t="shared" si="56"/>
        <v>402.83042122678177</v>
      </c>
    </row>
    <row r="309" spans="1:5" ht="15.75">
      <c r="A309" s="1">
        <v>499.47</v>
      </c>
      <c r="B309" s="1">
        <v>1.4478</v>
      </c>
      <c r="C309" s="1">
        <f t="shared" si="54"/>
        <v>1.4904839979723608</v>
      </c>
      <c r="D309" s="15">
        <f t="shared" si="55"/>
        <v>1.4268562607174076</v>
      </c>
      <c r="E309" s="1">
        <f t="shared" si="56"/>
        <v>403.8886918049554</v>
      </c>
    </row>
    <row r="310" spans="1:5" ht="15.75">
      <c r="A310" s="1">
        <v>500.99</v>
      </c>
      <c r="B310" s="1">
        <v>1.4781</v>
      </c>
      <c r="C310" s="1">
        <f t="shared" si="54"/>
        <v>1.5219194799272135</v>
      </c>
      <c r="D310" s="15">
        <f t="shared" si="55"/>
        <v>1.427974557684222</v>
      </c>
      <c r="E310" s="1">
        <f t="shared" si="56"/>
        <v>404.95313654020686</v>
      </c>
    </row>
    <row r="311" spans="1:5" ht="15.75">
      <c r="A311" s="1">
        <v>502.07</v>
      </c>
      <c r="B311" s="1">
        <v>1.4312</v>
      </c>
      <c r="C311" s="1">
        <f t="shared" si="54"/>
        <v>1.473795705286868</v>
      </c>
      <c r="D311" s="15">
        <f t="shared" si="55"/>
        <v>1.4287691371080113</v>
      </c>
      <c r="E311" s="1">
        <f t="shared" si="56"/>
        <v>405.70903192732726</v>
      </c>
    </row>
    <row r="312" spans="1:5" ht="15.75">
      <c r="A312" s="1">
        <v>510.63</v>
      </c>
      <c r="B312" s="1">
        <v>1.55</v>
      </c>
      <c r="C312" s="1">
        <f t="shared" si="54"/>
        <v>1.5975616464247022</v>
      </c>
      <c r="D312" s="15">
        <f t="shared" si="55"/>
        <v>1.43506691476323</v>
      </c>
      <c r="E312" s="1">
        <f t="shared" si="56"/>
        <v>411.67391057649627</v>
      </c>
    </row>
    <row r="313" spans="1:5" ht="15.75">
      <c r="A313" s="1">
        <v>511.56</v>
      </c>
      <c r="B313" s="1">
        <v>1.3296</v>
      </c>
      <c r="C313" s="1">
        <f t="shared" si="54"/>
        <v>1.3705319753342375</v>
      </c>
      <c r="D313" s="15">
        <f t="shared" si="55"/>
        <v>1.4357511359337152</v>
      </c>
      <c r="E313" s="1">
        <f t="shared" si="56"/>
        <v>412.3216551449832</v>
      </c>
    </row>
    <row r="314" spans="1:5" ht="15.75">
      <c r="A314" s="1">
        <v>514.34</v>
      </c>
      <c r="B314" s="1">
        <v>1.4139</v>
      </c>
      <c r="C314" s="1">
        <f t="shared" si="54"/>
        <v>1.4578508589015329</v>
      </c>
      <c r="D314" s="15">
        <f t="shared" si="55"/>
        <v>1.4377964422282838</v>
      </c>
      <c r="E314" s="1">
        <f t="shared" si="56"/>
        <v>414.255169457824</v>
      </c>
    </row>
    <row r="315" spans="1:5" ht="15.75">
      <c r="A315" s="1">
        <v>515.86</v>
      </c>
      <c r="B315" s="1">
        <v>1.3751</v>
      </c>
      <c r="C315" s="1">
        <f t="shared" si="54"/>
        <v>1.4180700692755444</v>
      </c>
      <c r="D315" s="15">
        <f t="shared" si="55"/>
        <v>1.4389147391950985</v>
      </c>
      <c r="E315" s="1">
        <f t="shared" si="56"/>
        <v>415.31152113634687</v>
      </c>
    </row>
    <row r="316" spans="1:5" ht="15.75">
      <c r="A316" s="1">
        <v>517.25</v>
      </c>
      <c r="B316" s="1">
        <v>1.4541</v>
      </c>
      <c r="C316" s="1">
        <f t="shared" si="54"/>
        <v>1.4997565851999073</v>
      </c>
      <c r="D316" s="15">
        <f t="shared" si="55"/>
        <v>1.4399373923423826</v>
      </c>
      <c r="E316" s="1">
        <f t="shared" si="56"/>
        <v>416.27684088385257</v>
      </c>
    </row>
    <row r="317" spans="1:5" ht="15.75">
      <c r="A317" s="1">
        <v>518.8</v>
      </c>
      <c r="B317" s="1">
        <v>1.2493</v>
      </c>
      <c r="C317" s="1">
        <f t="shared" si="54"/>
        <v>1.2887348992912884</v>
      </c>
      <c r="D317" s="15">
        <f t="shared" si="55"/>
        <v>1.441077760959858</v>
      </c>
      <c r="E317" s="1">
        <f t="shared" si="56"/>
        <v>417.3524247572499</v>
      </c>
    </row>
    <row r="318" spans="1:5" ht="15.75">
      <c r="A318" s="1">
        <v>523.97</v>
      </c>
      <c r="B318" s="1">
        <v>0.7103</v>
      </c>
      <c r="C318" s="1">
        <f t="shared" si="54"/>
        <v>0.7331168832932538</v>
      </c>
      <c r="D318" s="15">
        <f t="shared" si="55"/>
        <v>1.4448814420904048</v>
      </c>
      <c r="E318" s="1">
        <f t="shared" si="56"/>
        <v>420.9305730048461</v>
      </c>
    </row>
    <row r="319" spans="1:5" ht="15.75">
      <c r="A319" s="1">
        <v>525.4</v>
      </c>
      <c r="B319" s="1">
        <v>1.5048</v>
      </c>
      <c r="C319" s="1">
        <f aca="true" t="shared" si="57" ref="C319:C334">B319*(1+($I$26+$I$27*A319)/(1282900)+($I$28+A319*$I$29-$I$30)/400)</f>
        <v>1.553370467618796</v>
      </c>
      <c r="D319" s="15">
        <f aca="true" t="shared" si="58" ref="D319:D334">G$16+G$18*A319</f>
        <v>1.445933524105237</v>
      </c>
      <c r="E319" s="1">
        <f t="shared" si="56"/>
        <v>421.91955346360186</v>
      </c>
    </row>
    <row r="320" spans="1:5" ht="15.75">
      <c r="A320" s="1">
        <v>526.7</v>
      </c>
      <c r="B320" s="1">
        <v>1.2484</v>
      </c>
      <c r="C320" s="1">
        <f t="shared" si="57"/>
        <v>1.288869576600231</v>
      </c>
      <c r="D320" s="15">
        <f t="shared" si="58"/>
        <v>1.446889962300539</v>
      </c>
      <c r="E320" s="1">
        <f aca="true" t="shared" si="59" ref="E320:E335">E319+(A320-A319)/D320</f>
        <v>422.8180322932795</v>
      </c>
    </row>
    <row r="321" spans="1:5" ht="15.75">
      <c r="A321" s="1">
        <v>527.44</v>
      </c>
      <c r="B321" s="1">
        <v>1.8078</v>
      </c>
      <c r="C321" s="1">
        <f t="shared" si="57"/>
        <v>1.8665479347450276</v>
      </c>
      <c r="D321" s="15">
        <f t="shared" si="58"/>
        <v>1.4474343963501721</v>
      </c>
      <c r="E321" s="1">
        <f t="shared" si="59"/>
        <v>423.3292817163041</v>
      </c>
    </row>
    <row r="322" spans="1:5" ht="15.75">
      <c r="A322" s="1">
        <v>533.61</v>
      </c>
      <c r="B322" s="1">
        <v>1.2881</v>
      </c>
      <c r="C322" s="1">
        <f t="shared" si="57"/>
        <v>1.3308159721306703</v>
      </c>
      <c r="D322" s="15">
        <f t="shared" si="58"/>
        <v>1.4519737991694128</v>
      </c>
      <c r="E322" s="1">
        <f t="shared" si="59"/>
        <v>427.57866968978504</v>
      </c>
    </row>
    <row r="323" spans="1:5" ht="15.75">
      <c r="A323" s="1">
        <v>535.06</v>
      </c>
      <c r="B323" s="1">
        <v>1.1158</v>
      </c>
      <c r="C323" s="1">
        <f t="shared" si="57"/>
        <v>1.152976557759968</v>
      </c>
      <c r="D323" s="15">
        <f t="shared" si="58"/>
        <v>1.4530405956180186</v>
      </c>
      <c r="E323" s="1">
        <f t="shared" si="59"/>
        <v>428.57657711533994</v>
      </c>
    </row>
    <row r="324" spans="1:5" ht="15.75">
      <c r="A324" s="1">
        <v>536.35</v>
      </c>
      <c r="B324" s="1">
        <v>1.4777</v>
      </c>
      <c r="C324" s="1">
        <f t="shared" si="57"/>
        <v>1.5271399272981272</v>
      </c>
      <c r="D324" s="15">
        <f t="shared" si="58"/>
        <v>1.4539896765964337</v>
      </c>
      <c r="E324" s="1">
        <f t="shared" si="59"/>
        <v>429.46379111745017</v>
      </c>
    </row>
    <row r="325" spans="1:5" ht="15.75">
      <c r="A325" s="1">
        <v>543.37</v>
      </c>
      <c r="B325" s="1">
        <v>1.3697</v>
      </c>
      <c r="C325" s="1">
        <f t="shared" si="57"/>
        <v>1.41656298794636</v>
      </c>
      <c r="D325" s="15">
        <f t="shared" si="58"/>
        <v>1.4591544428510639</v>
      </c>
      <c r="E325" s="1">
        <f t="shared" si="59"/>
        <v>434.27479658324825</v>
      </c>
    </row>
    <row r="326" spans="1:5" ht="15.75">
      <c r="A326" s="1">
        <v>544.6</v>
      </c>
      <c r="B326" s="1">
        <v>1.4532</v>
      </c>
      <c r="C326" s="1">
        <f t="shared" si="57"/>
        <v>1.5031125331599358</v>
      </c>
      <c r="D326" s="15">
        <f t="shared" si="58"/>
        <v>1.4600593805281572</v>
      </c>
      <c r="E326" s="1">
        <f t="shared" si="59"/>
        <v>435.11722807364083</v>
      </c>
    </row>
    <row r="327" spans="1:5" ht="15.75">
      <c r="A327" s="1">
        <v>546</v>
      </c>
      <c r="B327" s="1">
        <v>1.2755</v>
      </c>
      <c r="C327" s="1">
        <f t="shared" si="57"/>
        <v>1.3195016204197916</v>
      </c>
      <c r="D327" s="15">
        <f t="shared" si="58"/>
        <v>1.4610893908923286</v>
      </c>
      <c r="E327" s="1">
        <f t="shared" si="59"/>
        <v>436.0754172225915</v>
      </c>
    </row>
    <row r="328" spans="1:5" ht="15.75">
      <c r="A328" s="1">
        <v>552.83</v>
      </c>
      <c r="B328" s="1">
        <v>1.5279</v>
      </c>
      <c r="C328" s="1">
        <f t="shared" si="57"/>
        <v>1.5817336736898637</v>
      </c>
      <c r="D328" s="15">
        <f t="shared" si="58"/>
        <v>1.466114370026107</v>
      </c>
      <c r="E328" s="1">
        <f t="shared" si="59"/>
        <v>440.7339896638932</v>
      </c>
    </row>
    <row r="329" spans="1:5" ht="15.75">
      <c r="A329" s="1">
        <v>554.35</v>
      </c>
      <c r="B329" s="1">
        <v>1.2512</v>
      </c>
      <c r="C329" s="1">
        <f t="shared" si="57"/>
        <v>1.2954894921230293</v>
      </c>
      <c r="D329" s="15">
        <f t="shared" si="58"/>
        <v>1.4672326669929214</v>
      </c>
      <c r="E329" s="1">
        <f t="shared" si="59"/>
        <v>441.76995351215953</v>
      </c>
    </row>
    <row r="330" spans="1:5" ht="15.75">
      <c r="A330" s="1">
        <v>555.65</v>
      </c>
      <c r="B330" s="1">
        <v>1.5861</v>
      </c>
      <c r="C330" s="1">
        <f t="shared" si="57"/>
        <v>1.6424664125303479</v>
      </c>
      <c r="D330" s="15">
        <f t="shared" si="58"/>
        <v>1.4681891051882234</v>
      </c>
      <c r="E330" s="1">
        <f t="shared" si="59"/>
        <v>442.65539803385366</v>
      </c>
    </row>
    <row r="331" spans="1:5" ht="15.75">
      <c r="A331" s="1">
        <v>562.55</v>
      </c>
      <c r="B331" s="1">
        <v>1.099</v>
      </c>
      <c r="C331" s="1">
        <f t="shared" si="57"/>
        <v>1.1388733781153675</v>
      </c>
      <c r="D331" s="15">
        <f t="shared" si="58"/>
        <v>1.4732655848402105</v>
      </c>
      <c r="E331" s="1">
        <f t="shared" si="59"/>
        <v>447.33887131321376</v>
      </c>
    </row>
    <row r="332" spans="1:5" ht="15.75">
      <c r="A332" s="1">
        <v>564.12</v>
      </c>
      <c r="B332" s="1">
        <v>1.2511</v>
      </c>
      <c r="C332" s="1">
        <f t="shared" si="57"/>
        <v>1.2967035241178075</v>
      </c>
      <c r="D332" s="15">
        <f t="shared" si="58"/>
        <v>1.4744206678914598</v>
      </c>
      <c r="E332" s="1">
        <f t="shared" si="59"/>
        <v>448.4036963215645</v>
      </c>
    </row>
    <row r="333" spans="1:5" ht="15.75">
      <c r="A333" s="1">
        <v>565.55</v>
      </c>
      <c r="B333" s="1">
        <v>1.5529</v>
      </c>
      <c r="C333" s="1">
        <f t="shared" si="57"/>
        <v>1.60974372686685</v>
      </c>
      <c r="D333" s="15">
        <f t="shared" si="58"/>
        <v>1.4754727499062916</v>
      </c>
      <c r="E333" s="1">
        <f t="shared" si="59"/>
        <v>449.3728772163596</v>
      </c>
    </row>
    <row r="334" spans="1:5" ht="15.75">
      <c r="A334" s="1">
        <v>566.65</v>
      </c>
      <c r="B334" s="1">
        <v>1.4519</v>
      </c>
      <c r="C334" s="1">
        <f t="shared" si="57"/>
        <v>1.5052187874046357</v>
      </c>
      <c r="D334" s="15">
        <f t="shared" si="58"/>
        <v>1.4762820437638549</v>
      </c>
      <c r="E334" s="1">
        <f t="shared" si="59"/>
        <v>450.11799228745775</v>
      </c>
    </row>
    <row r="335" spans="1:5" ht="15.75">
      <c r="A335" s="1">
        <v>572.5</v>
      </c>
      <c r="B335" s="1">
        <v>1.3816</v>
      </c>
      <c r="C335" s="1">
        <f aca="true" t="shared" si="60" ref="C335:C350">B335*(1+($I$26+$I$27*A335)/(1282900)+($I$28+A335*$I$29-$I$30)/400)</f>
        <v>1.4332083444420858</v>
      </c>
      <c r="D335" s="15">
        <f aca="true" t="shared" si="61" ref="D335:D350">G$16+G$18*A335</f>
        <v>1.4805860156427135</v>
      </c>
      <c r="E335" s="1">
        <f t="shared" si="59"/>
        <v>454.06913051123774</v>
      </c>
    </row>
    <row r="336" spans="1:5" ht="15.75">
      <c r="A336" s="1">
        <v>574.05</v>
      </c>
      <c r="B336" s="1">
        <v>1.4228</v>
      </c>
      <c r="C336" s="1">
        <f t="shared" si="60"/>
        <v>1.4761850496164561</v>
      </c>
      <c r="D336" s="15">
        <f t="shared" si="61"/>
        <v>1.4817263842601887</v>
      </c>
      <c r="E336" s="1">
        <f aca="true" t="shared" si="62" ref="E336:E351">E335+(A336-A335)/D336</f>
        <v>455.1152075848898</v>
      </c>
    </row>
    <row r="337" spans="1:5" ht="15.75">
      <c r="A337" s="1">
        <v>575.07</v>
      </c>
      <c r="B337" s="1">
        <v>1.607</v>
      </c>
      <c r="C337" s="1">
        <f t="shared" si="60"/>
        <v>1.6674731265811618</v>
      </c>
      <c r="D337" s="15">
        <f t="shared" si="61"/>
        <v>1.4824768203826564</v>
      </c>
      <c r="E337" s="1">
        <f t="shared" si="62"/>
        <v>455.80324532414886</v>
      </c>
    </row>
    <row r="338" spans="1:5" ht="15.75">
      <c r="A338" s="1">
        <v>577.1</v>
      </c>
      <c r="B338" s="1">
        <v>1.2523</v>
      </c>
      <c r="C338" s="1">
        <f t="shared" si="60"/>
        <v>1.2996994129061705</v>
      </c>
      <c r="D338" s="15">
        <f t="shared" si="61"/>
        <v>1.4839703354107048</v>
      </c>
      <c r="E338" s="1">
        <f t="shared" si="62"/>
        <v>457.1711971972826</v>
      </c>
    </row>
    <row r="339" spans="1:5" ht="15.75">
      <c r="A339" s="1">
        <v>582.3</v>
      </c>
      <c r="B339" s="1">
        <v>1.6125</v>
      </c>
      <c r="C339" s="1">
        <f t="shared" si="60"/>
        <v>1.674436780367105</v>
      </c>
      <c r="D339" s="15">
        <f t="shared" si="61"/>
        <v>1.4877960881919123</v>
      </c>
      <c r="E339" s="1">
        <f t="shared" si="62"/>
        <v>460.6662998133403</v>
      </c>
    </row>
    <row r="340" spans="1:5" ht="15.75">
      <c r="A340" s="1">
        <v>583.61</v>
      </c>
      <c r="B340" s="1">
        <v>1.6093</v>
      </c>
      <c r="C340" s="1">
        <f t="shared" si="60"/>
        <v>1.6713411129347715</v>
      </c>
      <c r="D340" s="15">
        <f t="shared" si="61"/>
        <v>1.4887598836041012</v>
      </c>
      <c r="E340" s="1">
        <f t="shared" si="62"/>
        <v>461.5462268011825</v>
      </c>
    </row>
    <row r="341" spans="1:5" ht="15.75">
      <c r="A341" s="1">
        <v>584.75</v>
      </c>
      <c r="B341" s="1">
        <v>1.4954</v>
      </c>
      <c r="C341" s="1">
        <f t="shared" si="60"/>
        <v>1.5532338436120772</v>
      </c>
      <c r="D341" s="15">
        <f t="shared" si="61"/>
        <v>1.4895986063292121</v>
      </c>
      <c r="E341" s="1">
        <f t="shared" si="62"/>
        <v>462.3115336396531</v>
      </c>
    </row>
    <row r="342" spans="1:5" ht="15.75">
      <c r="A342" s="1">
        <v>586.35</v>
      </c>
      <c r="B342" s="1">
        <v>1.9879</v>
      </c>
      <c r="C342" s="1">
        <f t="shared" si="60"/>
        <v>2.0651238821091034</v>
      </c>
      <c r="D342" s="15">
        <f t="shared" si="61"/>
        <v>1.490775761031122</v>
      </c>
      <c r="E342" s="1">
        <f t="shared" si="62"/>
        <v>463.38480035207493</v>
      </c>
    </row>
    <row r="343" spans="1:5" ht="15.75">
      <c r="A343" s="1">
        <v>587.85</v>
      </c>
      <c r="B343" s="1">
        <v>1.3383</v>
      </c>
      <c r="C343" s="1">
        <f t="shared" si="60"/>
        <v>1.3905052811468306</v>
      </c>
      <c r="D343" s="15">
        <f t="shared" si="61"/>
        <v>1.4918793435641629</v>
      </c>
      <c r="E343" s="1">
        <f t="shared" si="62"/>
        <v>464.39024359148357</v>
      </c>
    </row>
    <row r="344" spans="1:5" ht="15.75">
      <c r="A344" s="1">
        <v>589.1</v>
      </c>
      <c r="B344" s="1">
        <v>1.1945</v>
      </c>
      <c r="C344" s="1">
        <f t="shared" si="60"/>
        <v>1.2412567841149191</v>
      </c>
      <c r="D344" s="15">
        <f t="shared" si="61"/>
        <v>1.49279899567503</v>
      </c>
      <c r="E344" s="1">
        <f t="shared" si="62"/>
        <v>465.2275967807753</v>
      </c>
    </row>
    <row r="345" spans="1:5" ht="15.75">
      <c r="A345" s="1">
        <v>589.9</v>
      </c>
      <c r="B345" s="1">
        <v>1.2732</v>
      </c>
      <c r="C345" s="1">
        <f t="shared" si="60"/>
        <v>1.3231471621339814</v>
      </c>
      <c r="D345" s="15">
        <f t="shared" si="61"/>
        <v>1.4933875730259851</v>
      </c>
      <c r="E345" s="1">
        <f t="shared" si="62"/>
        <v>465.7632916093983</v>
      </c>
    </row>
    <row r="346" spans="1:5" ht="15.75">
      <c r="A346" s="1">
        <v>591.54</v>
      </c>
      <c r="B346" s="1">
        <v>1.4899</v>
      </c>
      <c r="C346" s="1">
        <f t="shared" si="60"/>
        <v>1.5486116060375124</v>
      </c>
      <c r="D346" s="15">
        <f t="shared" si="61"/>
        <v>1.4945941565954428</v>
      </c>
      <c r="E346" s="1">
        <f t="shared" si="62"/>
        <v>466.8605794535685</v>
      </c>
    </row>
    <row r="347" spans="1:5" ht="15.75">
      <c r="A347" s="1">
        <v>592.96</v>
      </c>
      <c r="B347" s="1">
        <v>1.4045</v>
      </c>
      <c r="C347" s="1">
        <f t="shared" si="60"/>
        <v>1.460061278725943</v>
      </c>
      <c r="D347" s="15">
        <f t="shared" si="61"/>
        <v>1.495638881393388</v>
      </c>
      <c r="E347" s="1">
        <f t="shared" si="62"/>
        <v>467.810006496196</v>
      </c>
    </row>
    <row r="348" spans="1:5" ht="15.75">
      <c r="A348" s="1">
        <v>594.49</v>
      </c>
      <c r="B348" s="1">
        <v>1.3925</v>
      </c>
      <c r="C348" s="1">
        <f t="shared" si="60"/>
        <v>1.4478162192228932</v>
      </c>
      <c r="D348" s="15">
        <f t="shared" si="61"/>
        <v>1.4967645355770895</v>
      </c>
      <c r="E348" s="1">
        <f t="shared" si="62"/>
        <v>468.8322113678595</v>
      </c>
    </row>
    <row r="349" spans="1:5" ht="15.75">
      <c r="A349" s="1">
        <v>596.06</v>
      </c>
      <c r="B349" s="1">
        <v>1.6957</v>
      </c>
      <c r="C349" s="1">
        <f t="shared" si="60"/>
        <v>1.7633476255193818</v>
      </c>
      <c r="D349" s="15">
        <f t="shared" si="61"/>
        <v>1.4979196186283386</v>
      </c>
      <c r="E349" s="1">
        <f t="shared" si="62"/>
        <v>469.880331694528</v>
      </c>
    </row>
    <row r="350" spans="1:5" ht="15.75">
      <c r="A350" s="1">
        <v>596.85</v>
      </c>
      <c r="B350" s="1">
        <v>1.3538</v>
      </c>
      <c r="C350" s="1">
        <f t="shared" si="60"/>
        <v>1.4079232780685473</v>
      </c>
      <c r="D350" s="15">
        <f t="shared" si="61"/>
        <v>1.4985008387624066</v>
      </c>
      <c r="E350" s="1">
        <f t="shared" si="62"/>
        <v>470.40752525996675</v>
      </c>
    </row>
    <row r="351" spans="1:5" ht="15.75">
      <c r="A351" s="1">
        <v>597.33</v>
      </c>
      <c r="B351" s="1">
        <v>1.508</v>
      </c>
      <c r="C351" s="1">
        <f>B351*(1+($I$26+$I$27*A351)/(1282900)+($I$28+A351*$I$29-$I$30)/400)</f>
        <v>1.5683660309637582</v>
      </c>
      <c r="D351" s="15">
        <f>G$16+G$18*A351</f>
        <v>1.4988539851729796</v>
      </c>
      <c r="E351" s="1">
        <f t="shared" si="62"/>
        <v>470.7277699300602</v>
      </c>
    </row>
    <row r="352" spans="1:5" ht="15.75">
      <c r="A352" s="1">
        <v>598.17</v>
      </c>
      <c r="B352" s="1">
        <v>1.5474</v>
      </c>
      <c r="C352" s="1">
        <f>B352*(1+($I$26+$I$27*A352)/(1282900)+($I$28+A352*$I$29-$I$30)/400)</f>
        <v>1.6094833437696157</v>
      </c>
      <c r="D352" s="15">
        <f>G$16+G$18*A352</f>
        <v>1.4994719913914825</v>
      </c>
      <c r="E352" s="1">
        <f>E351+(A352-A351)/D352</f>
        <v>471.28796712268695</v>
      </c>
    </row>
    <row r="353" spans="1:5" ht="15.75">
      <c r="A353" s="1">
        <v>599.7</v>
      </c>
      <c r="B353" s="1">
        <v>1.5967</v>
      </c>
      <c r="C353" s="1">
        <f>B353*(1+($I$26+$I$27*A353)/(1282900)+($I$28+A353*$I$29-$I$30)/400)</f>
        <v>1.6610246437990344</v>
      </c>
      <c r="D353" s="15">
        <f>G$16+G$18*A353</f>
        <v>1.500597645575184</v>
      </c>
      <c r="E353" s="1">
        <f>E352+(A353-A352)/D353</f>
        <v>472.3075608855531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3.7</v>
      </c>
      <c r="C3" s="1">
        <v>0</v>
      </c>
      <c r="E3" s="2"/>
      <c r="F3" s="4">
        <f>1000*1/SLOPE(C3:C9,B3:B9)</f>
        <v>52.33951025039278</v>
      </c>
      <c r="G3" s="1">
        <f>INTERCEPT(B4:B9,A4:A9)</f>
        <v>4.147846889952125</v>
      </c>
    </row>
    <row r="4" spans="1:9" ht="15.75">
      <c r="A4" s="1">
        <v>113.7</v>
      </c>
      <c r="B4" s="1">
        <v>8.5</v>
      </c>
      <c r="C4" s="1">
        <f>LN($G$16+$G$18*A4)/$G$18-LN($G$16)/$G$18</f>
        <v>90.23510006658967</v>
      </c>
      <c r="E4" s="5">
        <f>1000*1/SLOPE(C3:C4,B3:B4)</f>
        <v>53.19437775829814</v>
      </c>
      <c r="F4" s="5" t="s">
        <v>7</v>
      </c>
      <c r="I4" s="6">
        <f>SLOPE(E4:E9,A4:A9)*1000</f>
        <v>-45.87670712854002</v>
      </c>
    </row>
    <row r="5" spans="1:9" ht="15.75">
      <c r="A5" s="1">
        <v>176.4</v>
      </c>
      <c r="B5" s="1">
        <v>10.9</v>
      </c>
      <c r="C5" s="1">
        <f>LN($G$16+$G$18*A5)/$G$18-LN($G$16)/$G$18</f>
        <v>137.93183637452353</v>
      </c>
      <c r="E5" s="5">
        <f>1000*1/SLOPE(C4:C5,B4:B5)</f>
        <v>50.31790822133876</v>
      </c>
      <c r="F5" s="7">
        <f>CORREL(C3:C9,B3:B9)</f>
        <v>0.999903164558604</v>
      </c>
      <c r="I5" s="6"/>
    </row>
    <row r="6" ht="15.75">
      <c r="E6" s="2"/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40.98554400393196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0.999694241982527</v>
      </c>
    </row>
    <row r="12" spans="1:9" ht="15.75">
      <c r="A12" s="9"/>
      <c r="B12" s="9"/>
      <c r="C12" s="9"/>
      <c r="D12" s="16"/>
      <c r="E12" s="9"/>
      <c r="F12" s="10"/>
      <c r="G12" s="10"/>
      <c r="H12" s="10"/>
      <c r="I12" s="10"/>
    </row>
    <row r="13" spans="1:9" s="3" customFormat="1" ht="15.75">
      <c r="A13" s="11"/>
      <c r="B13" s="1"/>
      <c r="C13" s="11" t="s">
        <v>10</v>
      </c>
      <c r="D13" s="17" t="s">
        <v>11</v>
      </c>
      <c r="E13" s="1" t="s">
        <v>12</v>
      </c>
      <c r="F13" s="2"/>
      <c r="G13" s="2" t="s">
        <v>13</v>
      </c>
      <c r="H13" s="2"/>
      <c r="I13" s="2"/>
    </row>
    <row r="14" spans="1:5" ht="15.75">
      <c r="A14" s="12">
        <v>0</v>
      </c>
      <c r="C14" s="11"/>
      <c r="D14" s="15">
        <f>G$16+G$18*A14</f>
        <v>1.2253764401413174</v>
      </c>
      <c r="E14" s="1">
        <v>0</v>
      </c>
    </row>
    <row r="15" spans="1:7" ht="15.75">
      <c r="A15" s="1">
        <v>3.04</v>
      </c>
      <c r="B15" s="1">
        <v>1.2007</v>
      </c>
      <c r="C15" s="1">
        <f aca="true" t="shared" si="0" ref="C15:C30">B15*(1+($I$26+$I$27*A15)/(1282900)+($I$28+A15*$I$29-$I$30)/400)</f>
        <v>1.1721104033381695</v>
      </c>
      <c r="D15" s="15">
        <f aca="true" t="shared" si="1" ref="D15:D30">G$16+G$18*A15</f>
        <v>1.2272474561490783</v>
      </c>
      <c r="E15" s="1">
        <f>E14+(A15-A14)/D15</f>
        <v>2.4770880434652294</v>
      </c>
      <c r="G15" s="2" t="s">
        <v>14</v>
      </c>
    </row>
    <row r="16" spans="1:7" ht="15.75">
      <c r="A16" s="1">
        <v>4.54</v>
      </c>
      <c r="B16" s="1">
        <v>1.1166</v>
      </c>
      <c r="C16" s="1">
        <f t="shared" si="0"/>
        <v>1.090186856177013</v>
      </c>
      <c r="D16" s="15">
        <f t="shared" si="1"/>
        <v>1.2281706548371183</v>
      </c>
      <c r="E16" s="1">
        <f aca="true" t="shared" si="2" ref="E16:E31">E15+(A16-A15)/D16</f>
        <v>3.6984166870802584</v>
      </c>
      <c r="G16" s="1">
        <f>INTERCEPT(C14:C999,A14:A999)</f>
        <v>1.2253764401413174</v>
      </c>
    </row>
    <row r="17" spans="1:7" ht="15.75">
      <c r="A17" s="1">
        <v>5.15</v>
      </c>
      <c r="B17" s="1">
        <v>1.8097</v>
      </c>
      <c r="C17" s="1">
        <f t="shared" si="0"/>
        <v>1.7670062542589382</v>
      </c>
      <c r="D17" s="15">
        <f t="shared" si="1"/>
        <v>1.2285460889702544</v>
      </c>
      <c r="E17" s="1">
        <f t="shared" si="2"/>
        <v>4.194938555878271</v>
      </c>
      <c r="G17" s="2" t="s">
        <v>15</v>
      </c>
    </row>
    <row r="18" spans="1:7" ht="15.75">
      <c r="A18" s="1">
        <v>6.76</v>
      </c>
      <c r="B18" s="1">
        <v>1.0088</v>
      </c>
      <c r="C18" s="1">
        <f t="shared" si="0"/>
        <v>0.9851694760917542</v>
      </c>
      <c r="D18" s="15">
        <f t="shared" si="1"/>
        <v>1.2295369888954173</v>
      </c>
      <c r="E18" s="1">
        <f t="shared" si="2"/>
        <v>5.504374558650648</v>
      </c>
      <c r="G18" s="13">
        <f>SLOPE(C14:C999,A14:A999)</f>
        <v>0.0006154657920266056</v>
      </c>
    </row>
    <row r="19" spans="1:5" ht="15.75">
      <c r="A19" s="1">
        <v>8.15</v>
      </c>
      <c r="B19" s="1">
        <v>1.0898</v>
      </c>
      <c r="C19" s="1">
        <f t="shared" si="0"/>
        <v>1.0644294404722858</v>
      </c>
      <c r="D19" s="15">
        <f t="shared" si="1"/>
        <v>1.2303924863463342</v>
      </c>
      <c r="E19" s="1">
        <f t="shared" si="2"/>
        <v>6.634095371663431</v>
      </c>
    </row>
    <row r="20" spans="1:5" ht="15.75">
      <c r="A20" s="1">
        <v>11.4</v>
      </c>
      <c r="B20" s="1">
        <v>1.5688</v>
      </c>
      <c r="C20" s="1">
        <f t="shared" si="0"/>
        <v>1.5328078895826842</v>
      </c>
      <c r="D20" s="15">
        <f t="shared" si="1"/>
        <v>1.2323927501704208</v>
      </c>
      <c r="E20" s="1">
        <f t="shared" si="2"/>
        <v>9.271241686870637</v>
      </c>
    </row>
    <row r="21" spans="1:5" ht="15.75">
      <c r="A21" s="1">
        <v>14.4</v>
      </c>
      <c r="B21" s="1">
        <v>1.261</v>
      </c>
      <c r="C21" s="1">
        <f t="shared" si="0"/>
        <v>1.2324625032843262</v>
      </c>
      <c r="D21" s="15">
        <f t="shared" si="1"/>
        <v>1.2342391475465004</v>
      </c>
      <c r="E21" s="1">
        <f t="shared" si="2"/>
        <v>11.701888945113573</v>
      </c>
    </row>
    <row r="22" spans="1:5" ht="15.75">
      <c r="A22" s="1">
        <v>17.2</v>
      </c>
      <c r="B22" s="1">
        <v>1.7582</v>
      </c>
      <c r="C22" s="1">
        <f t="shared" si="0"/>
        <v>1.7189217794362472</v>
      </c>
      <c r="D22" s="15">
        <f t="shared" si="1"/>
        <v>1.235962451764175</v>
      </c>
      <c r="E22" s="1">
        <f t="shared" si="2"/>
        <v>13.96732993484863</v>
      </c>
    </row>
    <row r="23" spans="1:5" ht="15.75">
      <c r="A23" s="1">
        <v>20.85</v>
      </c>
      <c r="B23" s="1">
        <v>1.1672</v>
      </c>
      <c r="C23" s="1">
        <f t="shared" si="0"/>
        <v>1.1415672325917556</v>
      </c>
      <c r="D23" s="15">
        <f t="shared" si="1"/>
        <v>1.2382089019050722</v>
      </c>
      <c r="E23" s="1">
        <f t="shared" si="2"/>
        <v>16.915136233433802</v>
      </c>
    </row>
    <row r="24" spans="1:7" ht="15.75">
      <c r="A24" s="1">
        <v>23.85</v>
      </c>
      <c r="B24" s="1">
        <v>1.0268</v>
      </c>
      <c r="C24" s="1">
        <f t="shared" si="0"/>
        <v>1.0045704952393604</v>
      </c>
      <c r="D24" s="15">
        <f t="shared" si="1"/>
        <v>1.240055299281152</v>
      </c>
      <c r="E24" s="1">
        <f t="shared" si="2"/>
        <v>19.33438318293603</v>
      </c>
      <c r="G24" s="14" t="s">
        <v>16</v>
      </c>
    </row>
    <row r="25" spans="1:5" ht="15.75">
      <c r="A25" s="1">
        <v>26.85</v>
      </c>
      <c r="B25" s="1">
        <v>1.1564</v>
      </c>
      <c r="C25" s="1">
        <f t="shared" si="0"/>
        <v>1.1317250806726329</v>
      </c>
      <c r="D25" s="15">
        <f t="shared" si="1"/>
        <v>1.2419016966572318</v>
      </c>
      <c r="E25" s="1">
        <f t="shared" si="2"/>
        <v>21.75003331698042</v>
      </c>
    </row>
    <row r="26" spans="1:9" ht="15.75">
      <c r="A26" s="1">
        <v>30.4</v>
      </c>
      <c r="B26" s="1">
        <v>1.4756</v>
      </c>
      <c r="C26" s="1">
        <f t="shared" si="0"/>
        <v>1.4446581804464083</v>
      </c>
      <c r="D26" s="15">
        <f t="shared" si="1"/>
        <v>1.2440866002189261</v>
      </c>
      <c r="E26" s="1">
        <f t="shared" si="2"/>
        <v>24.603532421765642</v>
      </c>
      <c r="G26" s="2" t="s">
        <v>17</v>
      </c>
      <c r="I26" s="1">
        <v>5290</v>
      </c>
    </row>
    <row r="27" spans="1:9" ht="15.75">
      <c r="A27" s="1">
        <v>33.4</v>
      </c>
      <c r="B27" s="1">
        <v>1.1021</v>
      </c>
      <c r="C27" s="1">
        <f t="shared" si="0"/>
        <v>1.0793335078544917</v>
      </c>
      <c r="D27" s="15">
        <f t="shared" si="1"/>
        <v>1.245932997595006</v>
      </c>
      <c r="E27" s="1">
        <f t="shared" si="2"/>
        <v>27.01136655553594</v>
      </c>
      <c r="G27" s="2" t="s">
        <v>18</v>
      </c>
      <c r="I27" s="1">
        <v>1.8</v>
      </c>
    </row>
    <row r="28" spans="1:9" ht="15.75">
      <c r="A28" s="1">
        <v>36.4</v>
      </c>
      <c r="B28" s="1">
        <v>1.1748</v>
      </c>
      <c r="C28" s="1">
        <f t="shared" si="0"/>
        <v>1.1508977853597728</v>
      </c>
      <c r="D28" s="15">
        <f t="shared" si="1"/>
        <v>1.2477793949710858</v>
      </c>
      <c r="E28" s="1">
        <f t="shared" si="2"/>
        <v>29.41563770481992</v>
      </c>
      <c r="G28" s="2" t="s">
        <v>19</v>
      </c>
      <c r="I28" s="1">
        <f>B3</f>
        <v>3.7</v>
      </c>
    </row>
    <row r="29" spans="1:9" ht="15.75">
      <c r="A29" s="1">
        <v>39.95</v>
      </c>
      <c r="B29" s="1">
        <v>1.0809</v>
      </c>
      <c r="C29" s="1">
        <f t="shared" si="0"/>
        <v>1.0593068111549986</v>
      </c>
      <c r="D29" s="15">
        <f t="shared" si="1"/>
        <v>1.2499642985327803</v>
      </c>
      <c r="E29" s="1">
        <f t="shared" si="2"/>
        <v>32.255718820870214</v>
      </c>
      <c r="G29" s="2" t="s">
        <v>20</v>
      </c>
      <c r="I29" s="1">
        <f>F9/1000</f>
        <v>0.040985544003931965</v>
      </c>
    </row>
    <row r="30" spans="1:9" ht="15.75">
      <c r="A30" s="1">
        <v>42.95</v>
      </c>
      <c r="B30" s="1">
        <v>1.1544</v>
      </c>
      <c r="C30" s="1">
        <f t="shared" si="0"/>
        <v>1.1316982102420448</v>
      </c>
      <c r="D30" s="15">
        <f t="shared" si="1"/>
        <v>1.2518106959088602</v>
      </c>
      <c r="E30" s="1">
        <f t="shared" si="2"/>
        <v>34.6522473134007</v>
      </c>
      <c r="G30" s="2" t="s">
        <v>21</v>
      </c>
      <c r="I30" s="1">
        <v>15</v>
      </c>
    </row>
    <row r="31" spans="1:5" ht="15.75">
      <c r="A31" s="1">
        <v>45.95</v>
      </c>
      <c r="B31" s="1">
        <v>1.12</v>
      </c>
      <c r="C31" s="1">
        <f aca="true" t="shared" si="3" ref="C31:C46">B31*(1+($I$26+$I$27*A31)/(1282900)+($I$28+A31*$I$29-$I$30)/400)</f>
        <v>1.0983236944402872</v>
      </c>
      <c r="D31" s="15">
        <f>G$16+G$18*A31</f>
        <v>1.25365709328494</v>
      </c>
      <c r="E31" s="1">
        <f t="shared" si="2"/>
        <v>37.045246177339756</v>
      </c>
    </row>
    <row r="32" spans="1:5" ht="15.75">
      <c r="A32" s="1">
        <v>49.4</v>
      </c>
      <c r="B32" s="1">
        <v>1.1448</v>
      </c>
      <c r="C32" s="1">
        <f t="shared" si="3"/>
        <v>1.1230539477795916</v>
      </c>
      <c r="D32" s="15">
        <f>G$16+G$18*A32</f>
        <v>1.2557804502674317</v>
      </c>
      <c r="E32" s="1">
        <f>E31+(A32-A31)/D32</f>
        <v>39.79254169325998</v>
      </c>
    </row>
    <row r="33" spans="1:5" ht="15.75">
      <c r="A33" s="1">
        <v>52.4</v>
      </c>
      <c r="B33" s="1">
        <v>1.5782</v>
      </c>
      <c r="C33" s="1">
        <f t="shared" si="3"/>
        <v>1.5487130650056053</v>
      </c>
      <c r="D33" s="15">
        <f>G$16+G$18*A33</f>
        <v>1.2576268476435115</v>
      </c>
      <c r="E33" s="1">
        <f>E32+(A33-A32)/D33</f>
        <v>42.17798695122443</v>
      </c>
    </row>
    <row r="34" spans="1:5" ht="15.75">
      <c r="A34" s="1">
        <v>55.45</v>
      </c>
      <c r="B34" s="1">
        <v>0.7709</v>
      </c>
      <c r="C34" s="1">
        <f t="shared" si="3"/>
        <v>0.7567407961316919</v>
      </c>
      <c r="D34" s="15">
        <f>G$16+G$18*A34</f>
        <v>1.2595040183091928</v>
      </c>
      <c r="E34" s="1">
        <f>E33+(A34-A33)/D34</f>
        <v>44.599575096766394</v>
      </c>
    </row>
    <row r="35" spans="1:5" ht="15.75">
      <c r="A35" s="1">
        <v>68.45</v>
      </c>
      <c r="B35" s="1">
        <v>1.323</v>
      </c>
      <c r="C35" s="1">
        <f t="shared" si="3"/>
        <v>1.3004867229313921</v>
      </c>
      <c r="D35" s="15">
        <f aca="true" t="shared" si="4" ref="D35:D98">G$16+G$18*A35</f>
        <v>1.2675050736055387</v>
      </c>
      <c r="E35" s="1">
        <f aca="true" t="shared" si="5" ref="E35:E98">E34+(A35-A34)/D35</f>
        <v>54.855944298524506</v>
      </c>
    </row>
    <row r="36" spans="1:5" ht="15.75">
      <c r="A36" s="1">
        <v>71.45</v>
      </c>
      <c r="B36" s="1">
        <v>1.3281</v>
      </c>
      <c r="C36" s="1">
        <f t="shared" si="3"/>
        <v>1.3059137740699582</v>
      </c>
      <c r="D36" s="15">
        <f t="shared" si="4"/>
        <v>1.2693514709816185</v>
      </c>
      <c r="E36" s="1">
        <f t="shared" si="5"/>
        <v>57.21935590561866</v>
      </c>
    </row>
    <row r="37" spans="1:5" ht="15.75">
      <c r="A37" s="1">
        <v>77.95</v>
      </c>
      <c r="B37" s="1">
        <v>1.2073</v>
      </c>
      <c r="C37" s="1">
        <f t="shared" si="3"/>
        <v>1.1879468573095933</v>
      </c>
      <c r="D37" s="15">
        <f t="shared" si="4"/>
        <v>1.2733519986297914</v>
      </c>
      <c r="E37" s="1">
        <f t="shared" si="5"/>
        <v>62.323993120618454</v>
      </c>
    </row>
    <row r="38" spans="1:5" ht="15.75">
      <c r="A38" s="1">
        <v>81.06</v>
      </c>
      <c r="B38" s="1">
        <v>1.2598</v>
      </c>
      <c r="C38" s="1">
        <f t="shared" si="3"/>
        <v>1.2400122252821364</v>
      </c>
      <c r="D38" s="15">
        <f t="shared" si="4"/>
        <v>1.2752660972429941</v>
      </c>
      <c r="E38" s="1">
        <f t="shared" si="5"/>
        <v>64.76269983972871</v>
      </c>
    </row>
    <row r="39" spans="1:5" ht="15.75">
      <c r="A39" s="1">
        <v>84.06</v>
      </c>
      <c r="B39" s="1">
        <v>1.182</v>
      </c>
      <c r="C39" s="1">
        <f t="shared" si="3"/>
        <v>1.1638025479559277</v>
      </c>
      <c r="D39" s="15">
        <f t="shared" si="4"/>
        <v>1.277112494619074</v>
      </c>
      <c r="E39" s="1">
        <f t="shared" si="5"/>
        <v>67.1117489741159</v>
      </c>
    </row>
    <row r="40" spans="1:5" ht="15.75">
      <c r="A40" s="1">
        <v>87.3</v>
      </c>
      <c r="B40" s="1">
        <v>1.168</v>
      </c>
      <c r="C40" s="1">
        <f t="shared" si="3"/>
        <v>1.150411150317955</v>
      </c>
      <c r="D40" s="15">
        <f t="shared" si="4"/>
        <v>1.27910660378524</v>
      </c>
      <c r="E40" s="1">
        <f t="shared" si="5"/>
        <v>69.6447669340044</v>
      </c>
    </row>
    <row r="41" spans="1:5" ht="15.75">
      <c r="A41" s="1">
        <v>90.3</v>
      </c>
      <c r="B41" s="1">
        <v>1.3387</v>
      </c>
      <c r="C41" s="1">
        <f t="shared" si="3"/>
        <v>1.3189577281078522</v>
      </c>
      <c r="D41" s="15">
        <f t="shared" si="4"/>
        <v>1.28095300116132</v>
      </c>
      <c r="E41" s="1">
        <f t="shared" si="5"/>
        <v>71.98677323500075</v>
      </c>
    </row>
    <row r="42" spans="1:5" ht="15.75">
      <c r="A42" s="1">
        <v>93.3</v>
      </c>
      <c r="B42" s="1">
        <v>1.5948</v>
      </c>
      <c r="C42" s="1">
        <f t="shared" si="3"/>
        <v>1.5717778737806625</v>
      </c>
      <c r="D42" s="15">
        <f t="shared" si="4"/>
        <v>1.2827993985373998</v>
      </c>
      <c r="E42" s="1">
        <f t="shared" si="5"/>
        <v>74.32540856911496</v>
      </c>
    </row>
    <row r="43" spans="1:5" ht="15.75">
      <c r="A43" s="1">
        <v>96.82</v>
      </c>
      <c r="B43" s="1">
        <v>1.5769</v>
      </c>
      <c r="C43" s="1">
        <f t="shared" si="3"/>
        <v>1.5547128065456894</v>
      </c>
      <c r="D43" s="15">
        <f t="shared" si="4"/>
        <v>1.2849658381253333</v>
      </c>
      <c r="E43" s="1">
        <f t="shared" si="5"/>
        <v>77.0647810065452</v>
      </c>
    </row>
    <row r="44" spans="1:5" ht="15.75">
      <c r="A44" s="1">
        <v>99.82</v>
      </c>
      <c r="B44" s="1">
        <v>1.74</v>
      </c>
      <c r="C44" s="1">
        <f t="shared" si="3"/>
        <v>1.716060153158978</v>
      </c>
      <c r="D44" s="15">
        <f t="shared" si="4"/>
        <v>1.286812235501413</v>
      </c>
      <c r="E44" s="1">
        <f t="shared" si="5"/>
        <v>79.39612346446879</v>
      </c>
    </row>
    <row r="45" spans="1:5" ht="15.75">
      <c r="A45" s="1">
        <v>102.47</v>
      </c>
      <c r="B45" s="1">
        <v>1.1848</v>
      </c>
      <c r="C45" s="1">
        <f t="shared" si="3"/>
        <v>1.1688250035769918</v>
      </c>
      <c r="D45" s="15">
        <f t="shared" si="4"/>
        <v>1.2884432198502838</v>
      </c>
      <c r="E45" s="1">
        <f t="shared" si="5"/>
        <v>81.45286912401592</v>
      </c>
    </row>
    <row r="46" spans="1:5" ht="15.75">
      <c r="A46" s="1">
        <v>106.4</v>
      </c>
      <c r="B46" s="1">
        <v>1.4986</v>
      </c>
      <c r="C46" s="1">
        <f t="shared" si="3"/>
        <v>1.4790056727333971</v>
      </c>
      <c r="D46" s="15">
        <f t="shared" si="4"/>
        <v>1.2908620004129483</v>
      </c>
      <c r="E46" s="1">
        <f t="shared" si="5"/>
        <v>84.49734637932501</v>
      </c>
    </row>
    <row r="47" spans="1:5" ht="15.75">
      <c r="A47" s="1">
        <v>109.42</v>
      </c>
      <c r="B47" s="1">
        <v>1.4666</v>
      </c>
      <c r="C47" s="1">
        <f aca="true" t="shared" si="6" ref="C47:C62">B47*(1+($I$26+$I$27*A47)/(1282900)+($I$28+A47*$I$29-$I$30)/400)</f>
        <v>1.4478841159063374</v>
      </c>
      <c r="D47" s="15">
        <f t="shared" si="4"/>
        <v>1.2927207071048685</v>
      </c>
      <c r="E47" s="1">
        <f t="shared" si="5"/>
        <v>86.83350451727537</v>
      </c>
    </row>
    <row r="48" spans="1:5" ht="15.75">
      <c r="A48" s="1">
        <v>112.44</v>
      </c>
      <c r="B48" s="1">
        <v>1.1218</v>
      </c>
      <c r="C48" s="1">
        <f t="shared" si="6"/>
        <v>1.1078361342471073</v>
      </c>
      <c r="D48" s="15">
        <f t="shared" si="4"/>
        <v>1.294579413796789</v>
      </c>
      <c r="E48" s="1">
        <f t="shared" si="5"/>
        <v>89.16630849037644</v>
      </c>
    </row>
    <row r="49" spans="1:5" ht="15.75">
      <c r="A49" s="1">
        <v>116</v>
      </c>
      <c r="B49" s="1">
        <v>1.4902</v>
      </c>
      <c r="C49" s="1">
        <f t="shared" si="6"/>
        <v>1.4722014154828418</v>
      </c>
      <c r="D49" s="15">
        <f t="shared" si="4"/>
        <v>1.2967704720164037</v>
      </c>
      <c r="E49" s="1">
        <f t="shared" si="5"/>
        <v>91.9115900007307</v>
      </c>
    </row>
    <row r="50" spans="1:5" ht="15.75">
      <c r="A50" s="1">
        <v>119</v>
      </c>
      <c r="B50" s="1">
        <v>1.3508</v>
      </c>
      <c r="C50" s="1">
        <f t="shared" si="6"/>
        <v>1.334905994256224</v>
      </c>
      <c r="D50" s="15">
        <f t="shared" si="4"/>
        <v>1.2986168693924836</v>
      </c>
      <c r="E50" s="1">
        <f t="shared" si="5"/>
        <v>94.22174018490584</v>
      </c>
    </row>
    <row r="51" spans="1:5" ht="15.75">
      <c r="A51" s="1">
        <v>122</v>
      </c>
      <c r="B51" s="1">
        <v>1.2887</v>
      </c>
      <c r="C51" s="1">
        <f t="shared" si="6"/>
        <v>1.2739382454608306</v>
      </c>
      <c r="D51" s="15">
        <f t="shared" si="4"/>
        <v>1.3004632667685634</v>
      </c>
      <c r="E51" s="1">
        <f t="shared" si="5"/>
        <v>96.5286104185069</v>
      </c>
    </row>
    <row r="52" spans="1:5" ht="15.75">
      <c r="A52" s="1">
        <v>125.41</v>
      </c>
      <c r="B52" s="1">
        <v>1.5194</v>
      </c>
      <c r="C52" s="1">
        <f t="shared" si="6"/>
        <v>1.5025337819411078</v>
      </c>
      <c r="D52" s="15">
        <f t="shared" si="4"/>
        <v>1.302562005119374</v>
      </c>
      <c r="E52" s="1">
        <f t="shared" si="5"/>
        <v>99.14652801981717</v>
      </c>
    </row>
    <row r="53" spans="1:5" ht="15.75">
      <c r="A53" s="1">
        <v>128.46</v>
      </c>
      <c r="B53" s="1">
        <v>1.5399</v>
      </c>
      <c r="C53" s="1">
        <f t="shared" si="6"/>
        <v>1.5232940513905124</v>
      </c>
      <c r="D53" s="15">
        <f t="shared" si="4"/>
        <v>1.304439175785055</v>
      </c>
      <c r="E53" s="1">
        <f t="shared" si="5"/>
        <v>101.48469759998515</v>
      </c>
    </row>
    <row r="54" spans="1:5" ht="15.75">
      <c r="A54" s="1">
        <v>131.4</v>
      </c>
      <c r="B54" s="1">
        <v>1.4849</v>
      </c>
      <c r="C54" s="1">
        <f t="shared" si="6"/>
        <v>1.4693406015951689</v>
      </c>
      <c r="D54" s="15">
        <f t="shared" si="4"/>
        <v>1.3062486452136133</v>
      </c>
      <c r="E54" s="1">
        <f t="shared" si="5"/>
        <v>103.73541763768458</v>
      </c>
    </row>
    <row r="55" spans="1:5" ht="15.75">
      <c r="A55" s="1">
        <v>135</v>
      </c>
      <c r="B55" s="1">
        <v>1.5171</v>
      </c>
      <c r="C55" s="1">
        <f t="shared" si="6"/>
        <v>1.5017704721094276</v>
      </c>
      <c r="D55" s="15">
        <f t="shared" si="4"/>
        <v>1.3084643220649093</v>
      </c>
      <c r="E55" s="1">
        <f t="shared" si="5"/>
        <v>106.48673453589299</v>
      </c>
    </row>
    <row r="56" spans="1:5" ht="15.75">
      <c r="A56" s="1">
        <v>137.8</v>
      </c>
      <c r="B56" s="1">
        <v>1.48</v>
      </c>
      <c r="C56" s="1">
        <f t="shared" si="6"/>
        <v>1.4654757734006798</v>
      </c>
      <c r="D56" s="15">
        <f t="shared" si="4"/>
        <v>1.3101876262825836</v>
      </c>
      <c r="E56" s="1">
        <f t="shared" si="5"/>
        <v>108.62383302761398</v>
      </c>
    </row>
    <row r="57" spans="1:5" ht="15.75">
      <c r="A57" s="1">
        <v>138.92</v>
      </c>
      <c r="B57" s="1">
        <v>1.0734</v>
      </c>
      <c r="C57" s="1">
        <f t="shared" si="6"/>
        <v>1.0629908799044405</v>
      </c>
      <c r="D57" s="15">
        <f t="shared" si="4"/>
        <v>1.3108769479696534</v>
      </c>
      <c r="E57" s="1">
        <f t="shared" si="5"/>
        <v>109.47822290893326</v>
      </c>
    </row>
    <row r="58" spans="1:5" ht="15.75">
      <c r="A58" s="1">
        <v>139.55</v>
      </c>
      <c r="B58" s="1">
        <v>1.4916</v>
      </c>
      <c r="C58" s="1">
        <f t="shared" si="6"/>
        <v>1.4772330587183249</v>
      </c>
      <c r="D58" s="15">
        <f t="shared" si="4"/>
        <v>1.3112646914186303</v>
      </c>
      <c r="E58" s="1">
        <f t="shared" si="5"/>
        <v>109.95867510452959</v>
      </c>
    </row>
    <row r="59" spans="1:5" ht="15.75">
      <c r="A59" s="1">
        <v>142.55</v>
      </c>
      <c r="B59" s="1">
        <v>1.2102</v>
      </c>
      <c r="C59" s="1">
        <f t="shared" si="6"/>
        <v>1.1989205745155922</v>
      </c>
      <c r="D59" s="15">
        <f t="shared" si="4"/>
        <v>1.31311108879471</v>
      </c>
      <c r="E59" s="1">
        <f t="shared" si="5"/>
        <v>112.24332567644248</v>
      </c>
    </row>
    <row r="60" spans="1:5" ht="15.75">
      <c r="A60" s="1">
        <v>145.35</v>
      </c>
      <c r="B60" s="1">
        <v>1.0584</v>
      </c>
      <c r="C60" s="1">
        <f t="shared" si="6"/>
        <v>1.0488432075858405</v>
      </c>
      <c r="D60" s="15">
        <f t="shared" si="4"/>
        <v>1.3148343930123845</v>
      </c>
      <c r="E60" s="1">
        <f t="shared" si="5"/>
        <v>114.37287143131506</v>
      </c>
    </row>
    <row r="61" spans="1:5" ht="15.75">
      <c r="A61" s="1">
        <v>150.75</v>
      </c>
      <c r="B61" s="1">
        <v>1.1841</v>
      </c>
      <c r="C61" s="1">
        <f t="shared" si="6"/>
        <v>1.174072342743904</v>
      </c>
      <c r="D61" s="15">
        <f t="shared" si="4"/>
        <v>1.3181579082893282</v>
      </c>
      <c r="E61" s="1">
        <f t="shared" si="5"/>
        <v>118.46949746226456</v>
      </c>
    </row>
    <row r="62" spans="1:5" ht="15.75">
      <c r="A62" s="1">
        <v>153.75</v>
      </c>
      <c r="B62" s="1">
        <v>1.2209</v>
      </c>
      <c r="C62" s="1">
        <f t="shared" si="6"/>
        <v>1.210941132045788</v>
      </c>
      <c r="D62" s="15">
        <f t="shared" si="4"/>
        <v>1.320004305665408</v>
      </c>
      <c r="E62" s="1">
        <f t="shared" si="5"/>
        <v>120.74221732168026</v>
      </c>
    </row>
    <row r="63" spans="1:5" ht="15.75">
      <c r="A63" s="1">
        <v>156.82</v>
      </c>
      <c r="B63" s="1">
        <v>1.1942</v>
      </c>
      <c r="C63" s="1">
        <f aca="true" t="shared" si="7" ref="C63:C78">B63*(1+($I$26+$I$27*A63)/(1282900)+($I$28+A63*$I$29-$I$30)/400)</f>
        <v>1.1848397199738057</v>
      </c>
      <c r="D63" s="15">
        <f t="shared" si="4"/>
        <v>1.3218937856469297</v>
      </c>
      <c r="E63" s="1">
        <f t="shared" si="5"/>
        <v>123.0646429456857</v>
      </c>
    </row>
    <row r="64" spans="1:5" ht="15.75">
      <c r="A64" s="1">
        <v>160.35</v>
      </c>
      <c r="B64" s="1">
        <v>1.2141</v>
      </c>
      <c r="C64" s="1">
        <f t="shared" si="7"/>
        <v>1.2050288915229912</v>
      </c>
      <c r="D64" s="15">
        <f t="shared" si="4"/>
        <v>1.3240663798927836</v>
      </c>
      <c r="E64" s="1">
        <f t="shared" si="5"/>
        <v>125.7306724239705</v>
      </c>
    </row>
    <row r="65" spans="1:5" ht="15.75">
      <c r="A65" s="1">
        <v>163.33</v>
      </c>
      <c r="B65" s="1">
        <v>1.6082</v>
      </c>
      <c r="C65" s="1">
        <f t="shared" si="7"/>
        <v>1.5966821618711273</v>
      </c>
      <c r="D65" s="15">
        <f t="shared" si="4"/>
        <v>1.3259004679530229</v>
      </c>
      <c r="E65" s="1">
        <f t="shared" si="5"/>
        <v>127.9782016103812</v>
      </c>
    </row>
    <row r="66" spans="1:5" ht="15.75">
      <c r="A66" s="1">
        <v>166.35</v>
      </c>
      <c r="B66" s="1">
        <v>1.3495</v>
      </c>
      <c r="C66" s="1">
        <f t="shared" si="7"/>
        <v>1.3402582653891775</v>
      </c>
      <c r="D66" s="15">
        <f t="shared" si="4"/>
        <v>1.3277591746449433</v>
      </c>
      <c r="E66" s="1">
        <f t="shared" si="5"/>
        <v>130.252710465353</v>
      </c>
    </row>
    <row r="67" spans="1:5" ht="15.75">
      <c r="A67" s="1">
        <v>170.05</v>
      </c>
      <c r="B67" s="1">
        <v>1.2027</v>
      </c>
      <c r="C67" s="1">
        <f t="shared" si="7"/>
        <v>1.1949257976042993</v>
      </c>
      <c r="D67" s="15">
        <f t="shared" si="4"/>
        <v>1.3300363980754417</v>
      </c>
      <c r="E67" s="1">
        <f t="shared" si="5"/>
        <v>133.03458922096743</v>
      </c>
    </row>
    <row r="68" spans="1:5" ht="15.75">
      <c r="A68" s="1">
        <v>173.15</v>
      </c>
      <c r="B68" s="1">
        <v>1.2075</v>
      </c>
      <c r="C68" s="1">
        <f t="shared" si="7"/>
        <v>1.2000835704955912</v>
      </c>
      <c r="D68" s="15">
        <f t="shared" si="4"/>
        <v>1.3319443420307242</v>
      </c>
      <c r="E68" s="1">
        <f t="shared" si="5"/>
        <v>135.3620138003411</v>
      </c>
    </row>
    <row r="69" spans="1:5" ht="15.75">
      <c r="A69" s="1">
        <v>176.05</v>
      </c>
      <c r="B69" s="1">
        <v>1.1562</v>
      </c>
      <c r="C69" s="1">
        <f t="shared" si="7"/>
        <v>1.1494469173304767</v>
      </c>
      <c r="D69" s="15">
        <f t="shared" si="4"/>
        <v>1.3337291928276014</v>
      </c>
      <c r="E69" s="1">
        <f t="shared" si="5"/>
        <v>137.5363682462026</v>
      </c>
    </row>
    <row r="70" spans="1:5" ht="15.75">
      <c r="A70" s="1">
        <v>179.6</v>
      </c>
      <c r="B70" s="1">
        <v>1.3294</v>
      </c>
      <c r="C70" s="1">
        <f t="shared" si="7"/>
        <v>1.3221254847830313</v>
      </c>
      <c r="D70" s="15">
        <f t="shared" si="4"/>
        <v>1.3359140963892957</v>
      </c>
      <c r="E70" s="1">
        <f t="shared" si="5"/>
        <v>140.19372474060214</v>
      </c>
    </row>
    <row r="71" spans="1:5" ht="15.75">
      <c r="A71" s="1">
        <v>182.6</v>
      </c>
      <c r="B71" s="1">
        <v>1.251</v>
      </c>
      <c r="C71" s="1">
        <f t="shared" si="7"/>
        <v>1.2445443044413387</v>
      </c>
      <c r="D71" s="15">
        <f t="shared" si="4"/>
        <v>1.3377604937653755</v>
      </c>
      <c r="E71" s="1">
        <f t="shared" si="5"/>
        <v>142.4362786312137</v>
      </c>
    </row>
    <row r="72" spans="1:5" ht="15.75">
      <c r="A72" s="1">
        <v>189.15</v>
      </c>
      <c r="B72" s="1">
        <v>1.5199</v>
      </c>
      <c r="C72" s="1">
        <f t="shared" si="7"/>
        <v>1.513090696458009</v>
      </c>
      <c r="D72" s="15">
        <f t="shared" si="4"/>
        <v>1.34179179470315</v>
      </c>
      <c r="E72" s="1">
        <f t="shared" si="5"/>
        <v>147.31781094185737</v>
      </c>
    </row>
    <row r="73" spans="1:5" ht="15.75">
      <c r="A73" s="1">
        <v>192.15</v>
      </c>
      <c r="B73" s="1">
        <v>1.4314</v>
      </c>
      <c r="C73" s="1">
        <f t="shared" si="7"/>
        <v>1.4254332106577816</v>
      </c>
      <c r="D73" s="15">
        <f t="shared" si="4"/>
        <v>1.3436381920792297</v>
      </c>
      <c r="E73" s="1">
        <f t="shared" si="5"/>
        <v>149.5505548588471</v>
      </c>
    </row>
    <row r="74" spans="1:5" ht="15.75">
      <c r="A74" s="1">
        <v>198.9</v>
      </c>
      <c r="B74" s="1">
        <v>1.2502</v>
      </c>
      <c r="C74" s="1">
        <f t="shared" si="7"/>
        <v>1.2458650601127437</v>
      </c>
      <c r="D74" s="15">
        <f t="shared" si="4"/>
        <v>1.3477925861754092</v>
      </c>
      <c r="E74" s="1">
        <f t="shared" si="5"/>
        <v>154.5587438556083</v>
      </c>
    </row>
    <row r="75" spans="1:5" ht="15.75">
      <c r="A75" s="1">
        <v>201.9</v>
      </c>
      <c r="B75" s="1">
        <v>1.3023</v>
      </c>
      <c r="C75" s="1">
        <f t="shared" si="7"/>
        <v>1.29819020643588</v>
      </c>
      <c r="D75" s="15">
        <f t="shared" si="4"/>
        <v>1.349638983551489</v>
      </c>
      <c r="E75" s="1">
        <f t="shared" si="5"/>
        <v>156.7815605025502</v>
      </c>
    </row>
    <row r="76" spans="1:5" ht="15.75">
      <c r="A76" s="1">
        <v>204.9</v>
      </c>
      <c r="B76" s="1">
        <v>1.1266</v>
      </c>
      <c r="C76" s="1">
        <f t="shared" si="7"/>
        <v>1.1233957293055323</v>
      </c>
      <c r="D76" s="15">
        <f t="shared" si="4"/>
        <v>1.3514853809275689</v>
      </c>
      <c r="E76" s="1">
        <f t="shared" si="5"/>
        <v>159.00134034059846</v>
      </c>
    </row>
    <row r="77" spans="1:5" ht="15.75">
      <c r="A77" s="1">
        <v>208.6</v>
      </c>
      <c r="B77" s="1">
        <v>1.2573</v>
      </c>
      <c r="C77" s="1">
        <f t="shared" si="7"/>
        <v>1.2542071829510617</v>
      </c>
      <c r="D77" s="15">
        <f t="shared" si="4"/>
        <v>1.3537626043580673</v>
      </c>
      <c r="E77" s="1">
        <f t="shared" si="5"/>
        <v>161.7344635544388</v>
      </c>
    </row>
    <row r="78" spans="1:5" ht="15.75">
      <c r="A78" s="1">
        <v>211.6</v>
      </c>
      <c r="B78" s="1">
        <v>1.3852</v>
      </c>
      <c r="C78" s="1">
        <f t="shared" si="7"/>
        <v>1.382224192708636</v>
      </c>
      <c r="D78" s="15">
        <f t="shared" si="4"/>
        <v>1.3556090017341471</v>
      </c>
      <c r="E78" s="1">
        <f t="shared" si="5"/>
        <v>163.94749105437594</v>
      </c>
    </row>
    <row r="79" spans="1:5" ht="15.75">
      <c r="A79" s="1">
        <v>214.6</v>
      </c>
      <c r="B79" s="1">
        <v>1.4778</v>
      </c>
      <c r="C79" s="1">
        <f aca="true" t="shared" si="8" ref="C79:C94">B79*(1+($I$26+$I$27*A79)/(1282900)+($I$28+A79*$I$29-$I$30)/400)</f>
        <v>1.4750857449758252</v>
      </c>
      <c r="D79" s="15">
        <f t="shared" si="4"/>
        <v>1.357455399110227</v>
      </c>
      <c r="E79" s="1">
        <f t="shared" si="5"/>
        <v>166.1575084162476</v>
      </c>
    </row>
    <row r="80" spans="1:5" ht="15.75">
      <c r="A80" s="1">
        <v>218.6</v>
      </c>
      <c r="B80" s="1">
        <v>1.2695</v>
      </c>
      <c r="C80" s="1">
        <f t="shared" si="8"/>
        <v>1.267695763010045</v>
      </c>
      <c r="D80" s="15">
        <f t="shared" si="4"/>
        <v>1.3599172622783333</v>
      </c>
      <c r="E80" s="1">
        <f t="shared" si="5"/>
        <v>169.09886382878102</v>
      </c>
    </row>
    <row r="81" spans="1:5" ht="15.75">
      <c r="A81" s="1">
        <v>221.6</v>
      </c>
      <c r="B81" s="1">
        <v>1.3875</v>
      </c>
      <c r="C81" s="1">
        <f t="shared" si="8"/>
        <v>1.3859604053183823</v>
      </c>
      <c r="D81" s="15">
        <f t="shared" si="4"/>
        <v>1.3617636596544131</v>
      </c>
      <c r="E81" s="1">
        <f t="shared" si="5"/>
        <v>171.30188927943914</v>
      </c>
    </row>
    <row r="82" spans="1:5" ht="15.75">
      <c r="A82" s="1">
        <v>227.77</v>
      </c>
      <c r="B82" s="1">
        <v>1.3655</v>
      </c>
      <c r="C82" s="1">
        <f t="shared" si="8"/>
        <v>1.3648599098269298</v>
      </c>
      <c r="D82" s="15">
        <f t="shared" si="4"/>
        <v>1.3655610835912173</v>
      </c>
      <c r="E82" s="1">
        <f t="shared" si="5"/>
        <v>175.82017855564922</v>
      </c>
    </row>
    <row r="83" spans="1:5" ht="15.75">
      <c r="A83" s="1">
        <v>235.8</v>
      </c>
      <c r="B83" s="1">
        <v>1.4019</v>
      </c>
      <c r="C83" s="1">
        <f t="shared" si="8"/>
        <v>1.4024121037438235</v>
      </c>
      <c r="D83" s="15">
        <f t="shared" si="4"/>
        <v>1.370503273901191</v>
      </c>
      <c r="E83" s="1">
        <f t="shared" si="5"/>
        <v>181.67934004246735</v>
      </c>
    </row>
    <row r="84" spans="1:5" ht="15.75">
      <c r="A84" s="1">
        <v>237.3</v>
      </c>
      <c r="B84" s="1">
        <v>1.3927</v>
      </c>
      <c r="C84" s="1">
        <f t="shared" si="8"/>
        <v>1.393425726264164</v>
      </c>
      <c r="D84" s="15">
        <f t="shared" si="4"/>
        <v>1.371426472589231</v>
      </c>
      <c r="E84" s="1">
        <f t="shared" si="5"/>
        <v>182.77309171634894</v>
      </c>
    </row>
    <row r="85" spans="1:5" ht="15.75">
      <c r="A85" s="1">
        <v>247</v>
      </c>
      <c r="B85" s="1">
        <v>1.282</v>
      </c>
      <c r="C85" s="1">
        <f t="shared" si="8"/>
        <v>1.2839596681015961</v>
      </c>
      <c r="D85" s="15">
        <f t="shared" si="4"/>
        <v>1.377396490771889</v>
      </c>
      <c r="E85" s="1">
        <f t="shared" si="5"/>
        <v>189.8153631792043</v>
      </c>
    </row>
    <row r="86" spans="1:5" ht="15.75">
      <c r="A86" s="1">
        <v>250.05</v>
      </c>
      <c r="B86" s="1">
        <v>1.2608</v>
      </c>
      <c r="C86" s="1">
        <f t="shared" si="8"/>
        <v>1.2631266757854374</v>
      </c>
      <c r="D86" s="15">
        <f t="shared" si="4"/>
        <v>1.3792736614375702</v>
      </c>
      <c r="E86" s="1">
        <f t="shared" si="5"/>
        <v>192.02667198997437</v>
      </c>
    </row>
    <row r="87" spans="1:5" ht="15.75">
      <c r="A87" s="1">
        <v>253.05</v>
      </c>
      <c r="B87" s="1">
        <v>1.378</v>
      </c>
      <c r="C87" s="1">
        <f t="shared" si="8"/>
        <v>1.380972342137403</v>
      </c>
      <c r="D87" s="15">
        <f t="shared" si="4"/>
        <v>1.38112005881365</v>
      </c>
      <c r="E87" s="1">
        <f t="shared" si="5"/>
        <v>194.19882203649308</v>
      </c>
    </row>
    <row r="88" spans="1:5" ht="15.75">
      <c r="A88" s="1">
        <v>256.75</v>
      </c>
      <c r="B88" s="1">
        <v>1.2074</v>
      </c>
      <c r="C88" s="1">
        <f t="shared" si="8"/>
        <v>1.210468371466603</v>
      </c>
      <c r="D88" s="15">
        <f t="shared" si="4"/>
        <v>1.3833972822441485</v>
      </c>
      <c r="E88" s="1">
        <f t="shared" si="5"/>
        <v>196.8733971910704</v>
      </c>
    </row>
    <row r="89" spans="1:5" ht="15.75">
      <c r="A89" s="1">
        <v>259.85</v>
      </c>
      <c r="B89" s="1">
        <v>1.3962</v>
      </c>
      <c r="C89" s="1">
        <f t="shared" si="8"/>
        <v>1.4001977287496887</v>
      </c>
      <c r="D89" s="15">
        <f t="shared" si="4"/>
        <v>1.385305226199431</v>
      </c>
      <c r="E89" s="1">
        <f t="shared" si="5"/>
        <v>199.111171178616</v>
      </c>
    </row>
    <row r="90" spans="1:5" ht="15.75">
      <c r="A90" s="1">
        <v>266.4</v>
      </c>
      <c r="B90" s="1">
        <v>1.4147</v>
      </c>
      <c r="C90" s="1">
        <f t="shared" si="8"/>
        <v>1.419713160244133</v>
      </c>
      <c r="D90" s="15">
        <f t="shared" si="4"/>
        <v>1.3893365271372051</v>
      </c>
      <c r="E90" s="1">
        <f t="shared" si="5"/>
        <v>203.82565170371709</v>
      </c>
    </row>
    <row r="91" spans="1:5" ht="15.75">
      <c r="A91" s="1">
        <v>269.45</v>
      </c>
      <c r="B91" s="1">
        <v>1.4554</v>
      </c>
      <c r="C91" s="1">
        <f t="shared" si="8"/>
        <v>1.461018447799255</v>
      </c>
      <c r="D91" s="15">
        <f t="shared" si="4"/>
        <v>1.3912136978028862</v>
      </c>
      <c r="E91" s="1">
        <f t="shared" si="5"/>
        <v>206.0179820443519</v>
      </c>
    </row>
    <row r="92" spans="1:5" ht="15.75">
      <c r="A92" s="1">
        <v>276</v>
      </c>
      <c r="B92" s="1">
        <v>1.3179</v>
      </c>
      <c r="C92" s="1">
        <f t="shared" si="8"/>
        <v>1.3238842455521855</v>
      </c>
      <c r="D92" s="15">
        <f t="shared" si="4"/>
        <v>1.3952449987406605</v>
      </c>
      <c r="E92" s="1">
        <f t="shared" si="5"/>
        <v>210.7124980654894</v>
      </c>
    </row>
    <row r="93" spans="1:5" ht="15.75">
      <c r="A93" s="1">
        <v>278.97</v>
      </c>
      <c r="B93" s="1">
        <v>1.5195</v>
      </c>
      <c r="C93" s="1">
        <f t="shared" si="8"/>
        <v>1.5268684020266172</v>
      </c>
      <c r="D93" s="15">
        <f t="shared" si="4"/>
        <v>1.3970729321429796</v>
      </c>
      <c r="E93" s="1">
        <f t="shared" si="5"/>
        <v>212.83837133356877</v>
      </c>
    </row>
    <row r="94" spans="1:5" ht="15.75">
      <c r="A94" s="1">
        <v>285.67</v>
      </c>
      <c r="B94" s="1">
        <v>1.3373</v>
      </c>
      <c r="C94" s="1">
        <f t="shared" si="8"/>
        <v>1.3447155110306699</v>
      </c>
      <c r="D94" s="15">
        <f t="shared" si="4"/>
        <v>1.4011965529495578</v>
      </c>
      <c r="E94" s="1">
        <f t="shared" si="5"/>
        <v>217.61999885463018</v>
      </c>
    </row>
    <row r="95" spans="1:5" ht="15.75">
      <c r="A95" s="1">
        <v>288.7</v>
      </c>
      <c r="B95" s="1">
        <v>1.1848</v>
      </c>
      <c r="C95" s="1">
        <f aca="true" t="shared" si="9" ref="C95:C101">B95*(1+($I$26+$I$27*A95)/(1282900)+($I$28+A95*$I$29-$I$30)/400)</f>
        <v>1.1917427541820256</v>
      </c>
      <c r="D95" s="15">
        <f t="shared" si="4"/>
        <v>1.4030614142993985</v>
      </c>
      <c r="E95" s="1">
        <f t="shared" si="5"/>
        <v>219.7795621988427</v>
      </c>
    </row>
    <row r="96" spans="1:5" ht="15.75">
      <c r="A96" s="1">
        <v>305.1</v>
      </c>
      <c r="B96" s="1">
        <v>1.5314</v>
      </c>
      <c r="C96" s="1">
        <f t="shared" si="9"/>
        <v>1.5429823931553455</v>
      </c>
      <c r="D96" s="15">
        <f t="shared" si="4"/>
        <v>1.4131550532886348</v>
      </c>
      <c r="E96" s="1">
        <f t="shared" si="5"/>
        <v>231.38479968628943</v>
      </c>
    </row>
    <row r="97" spans="1:5" ht="15.75">
      <c r="A97" s="1">
        <v>308.1</v>
      </c>
      <c r="B97" s="1">
        <v>1.8309</v>
      </c>
      <c r="C97" s="1">
        <f t="shared" si="9"/>
        <v>1.8453181027021486</v>
      </c>
      <c r="D97" s="15">
        <f t="shared" si="4"/>
        <v>1.4150014506647146</v>
      </c>
      <c r="E97" s="1">
        <f t="shared" si="5"/>
        <v>233.50493885546888</v>
      </c>
    </row>
    <row r="98" spans="1:5" ht="15.75">
      <c r="A98" s="1">
        <v>313.2</v>
      </c>
      <c r="B98" s="1">
        <v>1.4428</v>
      </c>
      <c r="C98" s="1">
        <f t="shared" si="9"/>
        <v>1.4549261469351173</v>
      </c>
      <c r="D98" s="15">
        <f t="shared" si="4"/>
        <v>1.4181403262040502</v>
      </c>
      <c r="E98" s="1">
        <f t="shared" si="5"/>
        <v>237.1011979179632</v>
      </c>
    </row>
    <row r="99" spans="1:5" ht="15.75">
      <c r="A99" s="1">
        <v>325.6</v>
      </c>
      <c r="B99" s="1">
        <v>1.2117</v>
      </c>
      <c r="C99" s="1">
        <f t="shared" si="9"/>
        <v>1.22344445441832</v>
      </c>
      <c r="D99" s="15">
        <f>G$16+G$18*A99</f>
        <v>1.4257721020251801</v>
      </c>
      <c r="E99" s="1">
        <f>E98+(A99-A98)/D99</f>
        <v>245.79824002054534</v>
      </c>
    </row>
    <row r="100" spans="1:5" ht="15.75">
      <c r="A100" s="1">
        <v>334.1</v>
      </c>
      <c r="B100" s="1">
        <v>1.4187</v>
      </c>
      <c r="C100" s="1">
        <f t="shared" si="9"/>
        <v>1.4337033369601753</v>
      </c>
      <c r="D100" s="15">
        <f>G$16+G$18*A100</f>
        <v>1.4310035612574064</v>
      </c>
      <c r="E100" s="1">
        <f>E99+(A100-A99)/D100</f>
        <v>251.73812740456495</v>
      </c>
    </row>
    <row r="101" spans="1:5" ht="15.75">
      <c r="A101" s="1">
        <v>337.1</v>
      </c>
      <c r="B101" s="1">
        <v>1.554</v>
      </c>
      <c r="C101" s="1">
        <f t="shared" si="9"/>
        <v>1.5709184178327036</v>
      </c>
      <c r="D101" s="15">
        <f>G$16+G$18*A101</f>
        <v>1.4328499586334862</v>
      </c>
      <c r="E101" s="1">
        <f>E100+(A101-A100)/D101</f>
        <v>253.83185674581512</v>
      </c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3.8</v>
      </c>
      <c r="C3" s="1">
        <v>0</v>
      </c>
      <c r="E3" s="2"/>
      <c r="F3" s="4">
        <f>1000*1/SLOPE(C3:C9,B3:B9)</f>
        <v>60.0303567698224</v>
      </c>
      <c r="G3" s="1">
        <f>INTERCEPT(B4:B9,A4:A9)</f>
        <v>4.827747305280744</v>
      </c>
    </row>
    <row r="4" spans="1:9" ht="15.75">
      <c r="A4" s="1">
        <v>122.4</v>
      </c>
      <c r="B4" s="1">
        <v>10.2</v>
      </c>
      <c r="C4" s="1">
        <f>LN($G$16+$G$18*A4)/$G$18-LN($G$16)/$G$18</f>
        <v>103.38277433393178</v>
      </c>
      <c r="E4" s="5">
        <f>1000*1/SLOPE(C3:C4,B3:B4)</f>
        <v>61.90586431089247</v>
      </c>
      <c r="F4" s="5" t="s">
        <v>7</v>
      </c>
      <c r="I4" s="6">
        <f>SLOPE(E4:E9,A4:A9)*1000</f>
        <v>-0.5617028427371898</v>
      </c>
    </row>
    <row r="5" spans="1:9" ht="15.75">
      <c r="A5" s="1">
        <v>170.6</v>
      </c>
      <c r="B5" s="1">
        <v>12.2</v>
      </c>
      <c r="C5" s="1">
        <f>LN($G$16+$G$18*A5)/$G$18-LN($G$16)/$G$18</f>
        <v>140.68510056476578</v>
      </c>
      <c r="E5" s="5">
        <f>1000*1/SLOPE(C4:C5,B4:B5)</f>
        <v>53.615959166288924</v>
      </c>
      <c r="F5" s="7">
        <f>CORREL(C3:C9,B3:B9)</f>
        <v>0.9997367048388922</v>
      </c>
      <c r="I5" s="6"/>
    </row>
    <row r="6" spans="1:5" ht="15.75">
      <c r="A6" s="1">
        <v>218.7</v>
      </c>
      <c r="B6" s="1">
        <v>14.4</v>
      </c>
      <c r="C6" s="1">
        <f>LN($G$16+$G$18*A6)/$G$18-LN($G$16)/$G$18</f>
        <v>176.25071823892864</v>
      </c>
      <c r="E6" s="5">
        <f>1000*1/SLOPE(C5:C6,B5:B6)</f>
        <v>61.857494509316695</v>
      </c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48.58241827295375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0.9988345722605912</v>
      </c>
    </row>
    <row r="12" spans="1:9" ht="15.75">
      <c r="A12" s="9"/>
      <c r="B12" s="9"/>
      <c r="C12" s="9"/>
      <c r="D12" s="16"/>
      <c r="E12" s="9"/>
      <c r="F12" s="10"/>
      <c r="G12" s="10"/>
      <c r="H12" s="10"/>
      <c r="I12" s="10"/>
    </row>
    <row r="13" spans="1:9" s="3" customFormat="1" ht="15.75">
      <c r="A13" s="11"/>
      <c r="B13" s="1"/>
      <c r="C13" s="11" t="s">
        <v>10</v>
      </c>
      <c r="D13" s="17" t="s">
        <v>11</v>
      </c>
      <c r="E13" s="1" t="s">
        <v>12</v>
      </c>
      <c r="F13" s="2"/>
      <c r="G13" s="2" t="s">
        <v>13</v>
      </c>
      <c r="H13" s="2"/>
      <c r="I13" s="2"/>
    </row>
    <row r="14" spans="1:5" ht="15.75">
      <c r="A14" s="12">
        <v>0</v>
      </c>
      <c r="C14" s="11"/>
      <c r="D14" s="15">
        <f>G$16+G$18*A14</f>
        <v>1.1089919487848585</v>
      </c>
      <c r="E14" s="1">
        <v>0</v>
      </c>
    </row>
    <row r="15" spans="1:7" ht="15.75">
      <c r="A15" s="1">
        <v>0.25</v>
      </c>
      <c r="B15" s="1">
        <v>1.4759</v>
      </c>
      <c r="C15" s="1">
        <f aca="true" t="shared" si="0" ref="C15:C30">B15*(1+($I$26+$I$27*A15)/(1282900)+($I$28+A15*$I$29-$I$30)/400)</f>
        <v>1.4404287055649017</v>
      </c>
      <c r="D15" s="15">
        <f aca="true" t="shared" si="1" ref="D15:D30">G$16+G$18*A15</f>
        <v>1.1093048966364734</v>
      </c>
      <c r="E15" s="1">
        <f>E14+(A15-A14)/D15</f>
        <v>0.22536635397357907</v>
      </c>
      <c r="G15" s="2" t="s">
        <v>14</v>
      </c>
    </row>
    <row r="16" spans="1:7" ht="15.75">
      <c r="A16" s="1">
        <v>1.75</v>
      </c>
      <c r="B16" s="1">
        <v>1.0172</v>
      </c>
      <c r="C16" s="1">
        <f t="shared" si="0"/>
        <v>0.9929404087085405</v>
      </c>
      <c r="D16" s="15">
        <f t="shared" si="1"/>
        <v>1.1111825837461622</v>
      </c>
      <c r="E16" s="1">
        <f aca="true" t="shared" si="2" ref="E16:E31">E15+(A16-A15)/D16</f>
        <v>1.5752795203075998</v>
      </c>
      <c r="G16" s="1">
        <f>INTERCEPT(C14:C999,A14:A999)</f>
        <v>1.1089919487848585</v>
      </c>
    </row>
    <row r="17" spans="1:7" ht="15.75">
      <c r="A17" s="1">
        <v>11.85</v>
      </c>
      <c r="B17" s="1">
        <v>1.1979</v>
      </c>
      <c r="C17" s="1">
        <f t="shared" si="0"/>
        <v>1.1708172720495087</v>
      </c>
      <c r="D17" s="15">
        <f t="shared" si="1"/>
        <v>1.1238256769514012</v>
      </c>
      <c r="E17" s="1">
        <f t="shared" si="2"/>
        <v>10.562438478446234</v>
      </c>
      <c r="G17" s="2" t="s">
        <v>15</v>
      </c>
    </row>
    <row r="18" spans="1:7" ht="15.75">
      <c r="A18" s="1">
        <v>21.55</v>
      </c>
      <c r="B18" s="1">
        <v>1.1651</v>
      </c>
      <c r="C18" s="1">
        <f t="shared" si="0"/>
        <v>1.1401473196316319</v>
      </c>
      <c r="D18" s="15">
        <f t="shared" si="1"/>
        <v>1.1359680535940564</v>
      </c>
      <c r="E18" s="1">
        <f t="shared" si="2"/>
        <v>19.101411004399274</v>
      </c>
      <c r="G18" s="13">
        <f>SLOPE(C14:C999,A14:A999)</f>
        <v>0.0012517914064592974</v>
      </c>
    </row>
    <row r="19" spans="1:5" ht="15.75">
      <c r="A19" s="1">
        <v>24.55</v>
      </c>
      <c r="B19" s="1">
        <v>1.0288</v>
      </c>
      <c r="C19" s="1">
        <f t="shared" si="0"/>
        <v>1.007145617952892</v>
      </c>
      <c r="D19" s="15">
        <f t="shared" si="1"/>
        <v>1.1397234278134343</v>
      </c>
      <c r="E19" s="1">
        <f t="shared" si="2"/>
        <v>21.73362854664592</v>
      </c>
    </row>
    <row r="20" spans="1:5" ht="15.75">
      <c r="A20" s="1">
        <v>27.3</v>
      </c>
      <c r="B20" s="1">
        <v>1.0679</v>
      </c>
      <c r="C20" s="1">
        <f t="shared" si="0"/>
        <v>1.0457834370051444</v>
      </c>
      <c r="D20" s="15">
        <f t="shared" si="1"/>
        <v>1.1431658541811973</v>
      </c>
      <c r="E20" s="1">
        <f t="shared" si="2"/>
        <v>24.139228740127656</v>
      </c>
    </row>
    <row r="21" spans="1:5" ht="15.75">
      <c r="A21" s="1">
        <v>31.15</v>
      </c>
      <c r="B21" s="1">
        <v>1.232</v>
      </c>
      <c r="C21" s="1">
        <f t="shared" si="0"/>
        <v>1.2070676169711843</v>
      </c>
      <c r="D21" s="15">
        <f t="shared" si="1"/>
        <v>1.1479852510960655</v>
      </c>
      <c r="E21" s="1">
        <f t="shared" si="2"/>
        <v>27.49293036331848</v>
      </c>
    </row>
    <row r="22" spans="1:5" ht="15.75">
      <c r="A22" s="1">
        <v>34.15</v>
      </c>
      <c r="B22" s="1">
        <v>1.3694</v>
      </c>
      <c r="C22" s="1">
        <f t="shared" si="0"/>
        <v>1.3421917384929472</v>
      </c>
      <c r="D22" s="15">
        <f t="shared" si="1"/>
        <v>1.1517406253154436</v>
      </c>
      <c r="E22" s="1">
        <f t="shared" si="2"/>
        <v>30.097683494413726</v>
      </c>
    </row>
    <row r="23" spans="1:5" ht="15.75">
      <c r="A23" s="1">
        <v>37</v>
      </c>
      <c r="B23" s="1">
        <v>1.2406</v>
      </c>
      <c r="C23" s="1">
        <f t="shared" si="0"/>
        <v>1.2163852272548805</v>
      </c>
      <c r="D23" s="15">
        <f t="shared" si="1"/>
        <v>1.1553082308238525</v>
      </c>
      <c r="E23" s="1">
        <f t="shared" si="2"/>
        <v>32.56455763584321</v>
      </c>
    </row>
    <row r="24" spans="1:7" ht="15.75">
      <c r="A24" s="1">
        <v>40.75</v>
      </c>
      <c r="B24" s="1">
        <v>1.3087</v>
      </c>
      <c r="C24" s="1">
        <f t="shared" si="0"/>
        <v>1.2837589572007677</v>
      </c>
      <c r="D24" s="15">
        <f t="shared" si="1"/>
        <v>1.1600024485980749</v>
      </c>
      <c r="E24" s="1">
        <f t="shared" si="2"/>
        <v>35.79730943264508</v>
      </c>
      <c r="G24" s="14" t="s">
        <v>16</v>
      </c>
    </row>
    <row r="25" spans="1:5" ht="15.75">
      <c r="A25" s="1">
        <v>43.75</v>
      </c>
      <c r="B25" s="1">
        <v>1.1348</v>
      </c>
      <c r="C25" s="1">
        <f t="shared" si="0"/>
        <v>1.1135913834780904</v>
      </c>
      <c r="D25" s="15">
        <f t="shared" si="1"/>
        <v>1.1637578228174528</v>
      </c>
      <c r="E25" s="1">
        <f t="shared" si="2"/>
        <v>38.375165358663274</v>
      </c>
    </row>
    <row r="26" spans="1:9" ht="15.75">
      <c r="A26" s="1">
        <v>46.75</v>
      </c>
      <c r="B26" s="1">
        <v>1.0832</v>
      </c>
      <c r="C26" s="1">
        <f t="shared" si="0"/>
        <v>1.0633549942933633</v>
      </c>
      <c r="D26" s="15">
        <f t="shared" si="1"/>
        <v>1.1675131970368307</v>
      </c>
      <c r="E26" s="1">
        <f t="shared" si="2"/>
        <v>40.94472946090559</v>
      </c>
      <c r="G26" s="2" t="s">
        <v>17</v>
      </c>
      <c r="I26" s="1">
        <v>5049</v>
      </c>
    </row>
    <row r="27" spans="1:9" ht="15.75">
      <c r="A27" s="1">
        <v>50.35</v>
      </c>
      <c r="B27" s="1">
        <v>1.2354</v>
      </c>
      <c r="C27" s="1">
        <f t="shared" si="0"/>
        <v>1.2133129890067158</v>
      </c>
      <c r="D27" s="15">
        <f t="shared" si="1"/>
        <v>1.1720196461000842</v>
      </c>
      <c r="E27" s="1">
        <f t="shared" si="2"/>
        <v>44.01635032663004</v>
      </c>
      <c r="G27" s="2" t="s">
        <v>18</v>
      </c>
      <c r="I27" s="1">
        <v>1.8</v>
      </c>
    </row>
    <row r="28" spans="1:9" ht="15.75">
      <c r="A28" s="1">
        <v>53.35</v>
      </c>
      <c r="B28" s="1">
        <v>1.1995</v>
      </c>
      <c r="C28" s="1">
        <f t="shared" si="0"/>
        <v>1.1784969331341804</v>
      </c>
      <c r="D28" s="15">
        <f t="shared" si="1"/>
        <v>1.1757750203194621</v>
      </c>
      <c r="E28" s="1">
        <f t="shared" si="2"/>
        <v>46.567858861983076</v>
      </c>
      <c r="G28" s="2" t="s">
        <v>19</v>
      </c>
      <c r="I28" s="1">
        <f>B3</f>
        <v>3.8</v>
      </c>
    </row>
    <row r="29" spans="1:9" ht="15.75">
      <c r="A29" s="1">
        <v>56.35</v>
      </c>
      <c r="B29" s="1">
        <v>1.434</v>
      </c>
      <c r="C29" s="1">
        <f t="shared" si="0"/>
        <v>1.409419412879764</v>
      </c>
      <c r="D29" s="15">
        <f t="shared" si="1"/>
        <v>1.17953039453884</v>
      </c>
      <c r="E29" s="1">
        <f t="shared" si="2"/>
        <v>49.11124393615313</v>
      </c>
      <c r="G29" s="2" t="s">
        <v>20</v>
      </c>
      <c r="I29" s="1">
        <f>F9/1000</f>
        <v>0.04858241827295375</v>
      </c>
    </row>
    <row r="30" spans="1:9" ht="15.75">
      <c r="A30" s="1">
        <v>60.05</v>
      </c>
      <c r="B30" s="1">
        <v>1.2265</v>
      </c>
      <c r="C30" s="1">
        <f t="shared" si="0"/>
        <v>1.2060337680795348</v>
      </c>
      <c r="D30" s="15">
        <f t="shared" si="1"/>
        <v>1.1841620227427394</v>
      </c>
      <c r="E30" s="1">
        <f t="shared" si="2"/>
        <v>52.2358163586246</v>
      </c>
      <c r="G30" s="2" t="s">
        <v>21</v>
      </c>
      <c r="I30" s="1">
        <v>15</v>
      </c>
    </row>
    <row r="31" spans="1:5" ht="15.75">
      <c r="A31" s="1">
        <v>63.05</v>
      </c>
      <c r="B31" s="1">
        <v>1.1421</v>
      </c>
      <c r="C31" s="1">
        <f aca="true" t="shared" si="3" ref="C31:C46">B31*(1+($I$26+$I$27*A31)/(1282900)+($I$28+A31*$I$29-$I$30)/400)</f>
        <v>1.123463077364206</v>
      </c>
      <c r="D31" s="15">
        <f>G$16+G$18*A31</f>
        <v>1.1879173969621173</v>
      </c>
      <c r="E31" s="1">
        <f t="shared" si="2"/>
        <v>54.76124447986599</v>
      </c>
    </row>
    <row r="32" spans="1:5" ht="15.75">
      <c r="A32" s="1">
        <v>65.25</v>
      </c>
      <c r="B32" s="1">
        <v>1.1908</v>
      </c>
      <c r="C32" s="1">
        <f t="shared" si="3"/>
        <v>1.1716902464146641</v>
      </c>
      <c r="D32" s="15">
        <f>G$16+G$18*A32</f>
        <v>1.1906713380563276</v>
      </c>
      <c r="E32" s="1">
        <f>E31+(A32-A31)/D32</f>
        <v>56.60894159802398</v>
      </c>
    </row>
    <row r="33" spans="1:5" ht="15.75">
      <c r="A33" s="1">
        <v>67.75</v>
      </c>
      <c r="B33" s="1">
        <v>1.232</v>
      </c>
      <c r="C33" s="1">
        <f t="shared" si="3"/>
        <v>1.2126074819808583</v>
      </c>
      <c r="D33" s="15">
        <f>G$16+G$18*A33</f>
        <v>1.1938008165724758</v>
      </c>
      <c r="E33" s="1">
        <f>E32+(A33-A32)/D33</f>
        <v>58.7030932900774</v>
      </c>
    </row>
    <row r="34" spans="1:5" ht="15.75">
      <c r="A34" s="1">
        <v>74.85</v>
      </c>
      <c r="B34" s="1">
        <v>0.5528</v>
      </c>
      <c r="C34" s="1">
        <f t="shared" si="3"/>
        <v>0.5445807592702621</v>
      </c>
      <c r="D34" s="15">
        <f>G$16+G$18*A34</f>
        <v>1.202688535558337</v>
      </c>
      <c r="E34" s="1">
        <f>E33+(A34-A33)/D34</f>
        <v>64.6065336157174</v>
      </c>
    </row>
    <row r="35" spans="1:5" ht="15.75">
      <c r="A35" s="1">
        <v>77.85</v>
      </c>
      <c r="B35" s="1">
        <v>1.1499</v>
      </c>
      <c r="C35" s="1">
        <f t="shared" si="3"/>
        <v>1.1332266763806236</v>
      </c>
      <c r="D35" s="15">
        <f aca="true" t="shared" si="4" ref="D35:D98">G$16+G$18*A35</f>
        <v>1.2064439097777149</v>
      </c>
      <c r="E35" s="1">
        <f aca="true" t="shared" si="5" ref="E35:E98">E34+(A35-A34)/D35</f>
        <v>67.09318050886036</v>
      </c>
    </row>
    <row r="36" spans="1:5" ht="15.75">
      <c r="A36" s="1">
        <v>84.45</v>
      </c>
      <c r="B36" s="1">
        <v>1.1514</v>
      </c>
      <c r="C36" s="1">
        <f t="shared" si="3"/>
        <v>1.1356385625910541</v>
      </c>
      <c r="D36" s="15">
        <f t="shared" si="4"/>
        <v>1.2147057330603461</v>
      </c>
      <c r="E36" s="1">
        <f t="shared" si="5"/>
        <v>72.52659522023401</v>
      </c>
    </row>
    <row r="37" spans="1:5" ht="15.75">
      <c r="A37" s="1">
        <v>87.45</v>
      </c>
      <c r="B37" s="1">
        <v>1.3529</v>
      </c>
      <c r="C37" s="1">
        <f t="shared" si="3"/>
        <v>1.3348788908973799</v>
      </c>
      <c r="D37" s="15">
        <f t="shared" si="4"/>
        <v>1.218461107279724</v>
      </c>
      <c r="E37" s="1">
        <f t="shared" si="5"/>
        <v>74.98871730363612</v>
      </c>
    </row>
    <row r="38" spans="1:5" ht="15.75">
      <c r="A38" s="1">
        <v>90.1</v>
      </c>
      <c r="B38" s="1">
        <v>1.1489</v>
      </c>
      <c r="C38" s="1">
        <f t="shared" si="3"/>
        <v>1.1339702984657682</v>
      </c>
      <c r="D38" s="15">
        <f t="shared" si="4"/>
        <v>1.2217783545068412</v>
      </c>
      <c r="E38" s="1">
        <f t="shared" si="5"/>
        <v>77.15768681453373</v>
      </c>
    </row>
    <row r="39" spans="1:5" ht="15.75">
      <c r="A39" s="1">
        <v>94.15</v>
      </c>
      <c r="B39" s="1">
        <v>1.2387</v>
      </c>
      <c r="C39" s="1">
        <f t="shared" si="3"/>
        <v>1.2232197189477363</v>
      </c>
      <c r="D39" s="15">
        <f t="shared" si="4"/>
        <v>1.2268481097030013</v>
      </c>
      <c r="E39" s="1">
        <f t="shared" si="5"/>
        <v>80.45882895916355</v>
      </c>
    </row>
    <row r="40" spans="1:5" ht="15.75">
      <c r="A40" s="1">
        <v>97.15</v>
      </c>
      <c r="B40" s="1">
        <v>1.2889</v>
      </c>
      <c r="C40" s="1">
        <f t="shared" si="3"/>
        <v>1.2732674188786761</v>
      </c>
      <c r="D40" s="15">
        <f t="shared" si="4"/>
        <v>1.2306034839223792</v>
      </c>
      <c r="E40" s="1">
        <f t="shared" si="5"/>
        <v>82.89665725982618</v>
      </c>
    </row>
    <row r="41" spans="1:5" ht="15.75">
      <c r="A41" s="1">
        <v>113.4</v>
      </c>
      <c r="B41" s="1">
        <v>1.1697</v>
      </c>
      <c r="C41" s="1">
        <f t="shared" si="3"/>
        <v>1.1578484106628353</v>
      </c>
      <c r="D41" s="15">
        <f t="shared" si="4"/>
        <v>1.2509450942773428</v>
      </c>
      <c r="E41" s="1">
        <f t="shared" si="5"/>
        <v>95.8868357051779</v>
      </c>
    </row>
    <row r="42" spans="1:5" ht="15.75">
      <c r="A42" s="1">
        <v>113.4</v>
      </c>
      <c r="B42" s="1">
        <v>1.1697</v>
      </c>
      <c r="C42" s="1">
        <f t="shared" si="3"/>
        <v>1.1578484106628353</v>
      </c>
      <c r="D42" s="15">
        <f t="shared" si="4"/>
        <v>1.2509450942773428</v>
      </c>
      <c r="E42" s="1">
        <f t="shared" si="5"/>
        <v>95.8868357051779</v>
      </c>
    </row>
    <row r="43" spans="1:5" ht="15.75">
      <c r="A43" s="1">
        <v>113.4</v>
      </c>
      <c r="B43" s="1">
        <v>1.2739</v>
      </c>
      <c r="C43" s="1">
        <f t="shared" si="3"/>
        <v>1.260992639431808</v>
      </c>
      <c r="D43" s="15">
        <f t="shared" si="4"/>
        <v>1.2509450942773428</v>
      </c>
      <c r="E43" s="1">
        <f t="shared" si="5"/>
        <v>95.8868357051779</v>
      </c>
    </row>
    <row r="44" spans="1:5" ht="15.75">
      <c r="A44" s="1">
        <v>116.4</v>
      </c>
      <c r="B44" s="1">
        <v>1.1134</v>
      </c>
      <c r="C44" s="1">
        <f t="shared" si="3"/>
        <v>1.1025292253788586</v>
      </c>
      <c r="D44" s="15">
        <f t="shared" si="4"/>
        <v>1.2547004684967207</v>
      </c>
      <c r="E44" s="1">
        <f t="shared" si="5"/>
        <v>98.27784461553111</v>
      </c>
    </row>
    <row r="45" spans="1:5" ht="15.75">
      <c r="A45" s="1">
        <v>116.4</v>
      </c>
      <c r="B45" s="1">
        <v>1.214</v>
      </c>
      <c r="C45" s="1">
        <f t="shared" si="3"/>
        <v>1.2021470088107908</v>
      </c>
      <c r="D45" s="15">
        <f t="shared" si="4"/>
        <v>1.2547004684967207</v>
      </c>
      <c r="E45" s="1">
        <f t="shared" si="5"/>
        <v>98.27784461553111</v>
      </c>
    </row>
    <row r="46" spans="1:5" ht="15.75">
      <c r="A46" s="1">
        <v>119.4</v>
      </c>
      <c r="B46" s="1">
        <v>1.3009</v>
      </c>
      <c r="C46" s="1">
        <f t="shared" si="3"/>
        <v>1.2886780356212566</v>
      </c>
      <c r="D46" s="15">
        <f t="shared" si="4"/>
        <v>1.2584558427160986</v>
      </c>
      <c r="E46" s="1">
        <f t="shared" si="5"/>
        <v>100.66171848553132</v>
      </c>
    </row>
    <row r="47" spans="1:5" ht="15.75">
      <c r="A47" s="1">
        <v>132.7</v>
      </c>
      <c r="B47" s="1">
        <v>1.5471</v>
      </c>
      <c r="C47" s="1">
        <f aca="true" t="shared" si="6" ref="C47:C62">B47*(1+($I$26+$I$27*A47)/(1282900)+($I$28+A47*$I$29-$I$30)/400)</f>
        <v>1.5350929869586336</v>
      </c>
      <c r="D47" s="15">
        <f t="shared" si="4"/>
        <v>1.2751046684220073</v>
      </c>
      <c r="E47" s="1">
        <f t="shared" si="5"/>
        <v>111.09223476342972</v>
      </c>
    </row>
    <row r="48" spans="1:5" ht="15.75">
      <c r="A48" s="1">
        <v>135.7</v>
      </c>
      <c r="B48" s="1">
        <v>1.393</v>
      </c>
      <c r="C48" s="1">
        <f t="shared" si="6"/>
        <v>1.382702382313935</v>
      </c>
      <c r="D48" s="15">
        <f t="shared" si="4"/>
        <v>1.2788600426413852</v>
      </c>
      <c r="E48" s="1">
        <f t="shared" si="5"/>
        <v>113.43807394830544</v>
      </c>
    </row>
    <row r="49" spans="1:5" ht="15.75">
      <c r="A49" s="1">
        <v>138.7</v>
      </c>
      <c r="B49" s="1">
        <v>1.7378</v>
      </c>
      <c r="C49" s="1">
        <f t="shared" si="6"/>
        <v>1.7255939954033113</v>
      </c>
      <c r="D49" s="15">
        <f t="shared" si="4"/>
        <v>1.282615416860763</v>
      </c>
      <c r="E49" s="1">
        <f t="shared" si="5"/>
        <v>115.77704474232769</v>
      </c>
    </row>
    <row r="50" spans="1:5" ht="15.75">
      <c r="A50" s="1">
        <v>142.3</v>
      </c>
      <c r="B50" s="1">
        <v>1.4274</v>
      </c>
      <c r="C50" s="1">
        <f t="shared" si="6"/>
        <v>1.4180055197255306</v>
      </c>
      <c r="D50" s="15">
        <f t="shared" si="4"/>
        <v>1.2871218659240165</v>
      </c>
      <c r="E50" s="1">
        <f t="shared" si="5"/>
        <v>118.57398269770583</v>
      </c>
    </row>
    <row r="51" spans="1:5" ht="15.75">
      <c r="A51" s="1">
        <v>144.9</v>
      </c>
      <c r="B51" s="1">
        <v>1.2731</v>
      </c>
      <c r="C51" s="1">
        <f t="shared" si="6"/>
        <v>1.2651277213233445</v>
      </c>
      <c r="D51" s="15">
        <f t="shared" si="4"/>
        <v>1.2903765235808107</v>
      </c>
      <c r="E51" s="1">
        <f t="shared" si="5"/>
        <v>120.58889846259045</v>
      </c>
    </row>
    <row r="52" spans="1:5" ht="15.75">
      <c r="A52" s="1">
        <v>152</v>
      </c>
      <c r="B52" s="1">
        <v>1.3184</v>
      </c>
      <c r="C52" s="1">
        <f t="shared" si="6"/>
        <v>1.311294088186541</v>
      </c>
      <c r="D52" s="15">
        <f t="shared" si="4"/>
        <v>1.2992642425666716</v>
      </c>
      <c r="E52" s="1">
        <f t="shared" si="5"/>
        <v>126.05352972649261</v>
      </c>
    </row>
    <row r="53" spans="1:5" ht="15.75">
      <c r="A53" s="1">
        <v>155</v>
      </c>
      <c r="B53" s="1">
        <v>1.4788</v>
      </c>
      <c r="C53" s="1">
        <f t="shared" si="6"/>
        <v>1.471374616514158</v>
      </c>
      <c r="D53" s="15">
        <f t="shared" si="4"/>
        <v>1.3030196167860497</v>
      </c>
      <c r="E53" s="1">
        <f t="shared" si="5"/>
        <v>128.35587418957877</v>
      </c>
    </row>
    <row r="54" spans="1:5" ht="15.75">
      <c r="A54" s="1">
        <v>157.6</v>
      </c>
      <c r="B54" s="1">
        <v>1.5394</v>
      </c>
      <c r="C54" s="1">
        <f t="shared" si="6"/>
        <v>1.5321620666885265</v>
      </c>
      <c r="D54" s="15">
        <f t="shared" si="4"/>
        <v>1.3062742744428437</v>
      </c>
      <c r="E54" s="1">
        <f t="shared" si="5"/>
        <v>130.3462678234953</v>
      </c>
    </row>
    <row r="55" spans="1:5" ht="15.75">
      <c r="A55" s="1">
        <v>161.65</v>
      </c>
      <c r="B55" s="1">
        <v>1.2711</v>
      </c>
      <c r="C55" s="1">
        <f t="shared" si="6"/>
        <v>1.2657560297644392</v>
      </c>
      <c r="D55" s="15">
        <f t="shared" si="4"/>
        <v>1.311344029639004</v>
      </c>
      <c r="E55" s="1">
        <f t="shared" si="5"/>
        <v>133.43470221482352</v>
      </c>
    </row>
    <row r="56" spans="1:5" ht="15.75">
      <c r="A56" s="1">
        <v>171.35</v>
      </c>
      <c r="B56" s="1">
        <v>1.4229</v>
      </c>
      <c r="C56" s="1">
        <f t="shared" si="6"/>
        <v>1.4186135483197002</v>
      </c>
      <c r="D56" s="15">
        <f t="shared" si="4"/>
        <v>1.3234864062816591</v>
      </c>
      <c r="E56" s="1">
        <f t="shared" si="5"/>
        <v>140.76382924926898</v>
      </c>
    </row>
    <row r="57" spans="1:5" ht="15.75">
      <c r="A57" s="1">
        <v>174.35</v>
      </c>
      <c r="B57" s="1">
        <v>1.1117</v>
      </c>
      <c r="C57" s="1">
        <f t="shared" si="6"/>
        <v>1.1087607781996247</v>
      </c>
      <c r="D57" s="15">
        <f t="shared" si="4"/>
        <v>1.327241780501037</v>
      </c>
      <c r="E57" s="1">
        <f t="shared" si="5"/>
        <v>143.02415592378603</v>
      </c>
    </row>
    <row r="58" spans="1:5" ht="15.75">
      <c r="A58" s="1">
        <v>177.35</v>
      </c>
      <c r="B58" s="1">
        <v>1.3295</v>
      </c>
      <c r="C58" s="1">
        <f t="shared" si="6"/>
        <v>1.3264749607256312</v>
      </c>
      <c r="D58" s="15">
        <f t="shared" si="4"/>
        <v>1.330997154720415</v>
      </c>
      <c r="E58" s="1">
        <f t="shared" si="5"/>
        <v>145.2781051447595</v>
      </c>
    </row>
    <row r="59" spans="1:5" ht="15.75">
      <c r="A59" s="1">
        <v>181.05</v>
      </c>
      <c r="B59" s="1">
        <v>1.1684</v>
      </c>
      <c r="C59" s="1">
        <f t="shared" si="6"/>
        <v>1.16627264473019</v>
      </c>
      <c r="D59" s="15">
        <f t="shared" si="4"/>
        <v>1.3356287829243143</v>
      </c>
      <c r="E59" s="1">
        <f t="shared" si="5"/>
        <v>148.04833595088138</v>
      </c>
    </row>
    <row r="60" spans="1:5" ht="15.75">
      <c r="A60" s="1">
        <v>184</v>
      </c>
      <c r="B60" s="1">
        <v>1.3988</v>
      </c>
      <c r="C60" s="1">
        <f t="shared" si="6"/>
        <v>1.3967601189421919</v>
      </c>
      <c r="D60" s="15">
        <f t="shared" si="4"/>
        <v>1.3393215675733692</v>
      </c>
      <c r="E60" s="1">
        <f t="shared" si="5"/>
        <v>150.25094365273816</v>
      </c>
    </row>
    <row r="61" spans="1:5" ht="15.75">
      <c r="A61" s="1">
        <v>187.05</v>
      </c>
      <c r="B61" s="1">
        <v>1.1465</v>
      </c>
      <c r="C61" s="1">
        <f t="shared" si="6"/>
        <v>1.145257666850738</v>
      </c>
      <c r="D61" s="15">
        <f t="shared" si="4"/>
        <v>1.34313953136307</v>
      </c>
      <c r="E61" s="1">
        <f t="shared" si="5"/>
        <v>152.5217427237064</v>
      </c>
    </row>
    <row r="62" spans="1:5" ht="15.75">
      <c r="A62" s="1">
        <v>190.65</v>
      </c>
      <c r="B62" s="1">
        <v>1.3321</v>
      </c>
      <c r="C62" s="1">
        <f t="shared" si="6"/>
        <v>1.3312457312641022</v>
      </c>
      <c r="D62" s="15">
        <f t="shared" si="4"/>
        <v>1.3476459804263237</v>
      </c>
      <c r="E62" s="1">
        <f t="shared" si="5"/>
        <v>155.19306742788513</v>
      </c>
    </row>
    <row r="63" spans="1:5" ht="15.75">
      <c r="A63" s="1">
        <v>193.65</v>
      </c>
      <c r="B63" s="1">
        <v>1.4743</v>
      </c>
      <c r="C63" s="1">
        <f aca="true" t="shared" si="7" ref="C63:C78">B63*(1+($I$26+$I$27*A63)/(1282900)+($I$28+A63*$I$29-$I$30)/400)</f>
        <v>1.4738979327386261</v>
      </c>
      <c r="D63" s="15">
        <f t="shared" si="4"/>
        <v>1.3514013546457015</v>
      </c>
      <c r="E63" s="1">
        <f t="shared" si="5"/>
        <v>157.41298528551263</v>
      </c>
    </row>
    <row r="64" spans="1:5" ht="15.75">
      <c r="A64" s="1">
        <v>196.65</v>
      </c>
      <c r="B64" s="1">
        <v>1.1503</v>
      </c>
      <c r="C64" s="1">
        <f t="shared" si="7"/>
        <v>1.1504102677022436</v>
      </c>
      <c r="D64" s="15">
        <f t="shared" si="4"/>
        <v>1.3551567288650794</v>
      </c>
      <c r="E64" s="1">
        <f t="shared" si="5"/>
        <v>159.626751365922</v>
      </c>
    </row>
    <row r="65" spans="1:5" ht="15.75">
      <c r="A65" s="1">
        <v>200.25</v>
      </c>
      <c r="B65" s="1">
        <v>1.4098</v>
      </c>
      <c r="C65" s="1">
        <f t="shared" si="7"/>
        <v>1.410558687778228</v>
      </c>
      <c r="D65" s="15">
        <f t="shared" si="4"/>
        <v>1.3596631779283328</v>
      </c>
      <c r="E65" s="1">
        <f t="shared" si="5"/>
        <v>162.2744659311463</v>
      </c>
    </row>
    <row r="66" spans="1:5" ht="15.75">
      <c r="A66" s="1">
        <v>203.25</v>
      </c>
      <c r="B66" s="1">
        <v>1.122</v>
      </c>
      <c r="C66" s="1">
        <f t="shared" si="7"/>
        <v>1.1230173511977077</v>
      </c>
      <c r="D66" s="15">
        <f t="shared" si="4"/>
        <v>1.3634185521477107</v>
      </c>
      <c r="E66" s="1">
        <f t="shared" si="5"/>
        <v>164.47481738981926</v>
      </c>
    </row>
    <row r="67" spans="1:5" ht="15.75">
      <c r="A67" s="1">
        <v>206.15</v>
      </c>
      <c r="B67" s="1">
        <v>1.4616</v>
      </c>
      <c r="C67" s="1">
        <f t="shared" si="7"/>
        <v>1.4634460323144298</v>
      </c>
      <c r="D67" s="15">
        <f t="shared" si="4"/>
        <v>1.3670487472264425</v>
      </c>
      <c r="E67" s="1">
        <f t="shared" si="5"/>
        <v>166.59617553881264</v>
      </c>
    </row>
    <row r="68" spans="1:5" ht="15.75">
      <c r="A68" s="1">
        <v>208.9</v>
      </c>
      <c r="B68" s="1">
        <v>1.0528</v>
      </c>
      <c r="C68" s="1">
        <f t="shared" si="7"/>
        <v>1.0544854108151513</v>
      </c>
      <c r="D68" s="15">
        <f t="shared" si="4"/>
        <v>1.3704911735942058</v>
      </c>
      <c r="E68" s="1">
        <f t="shared" si="5"/>
        <v>168.6027554081218</v>
      </c>
    </row>
    <row r="69" spans="1:5" ht="15.75">
      <c r="A69" s="1">
        <v>209.95</v>
      </c>
      <c r="B69" s="1">
        <v>1.3732</v>
      </c>
      <c r="C69" s="1">
        <f t="shared" si="7"/>
        <v>1.375575479737563</v>
      </c>
      <c r="D69" s="15">
        <f t="shared" si="4"/>
        <v>1.371805554570988</v>
      </c>
      <c r="E69" s="1">
        <f t="shared" si="5"/>
        <v>169.3681700082459</v>
      </c>
    </row>
    <row r="70" spans="1:5" ht="15.75">
      <c r="A70" s="1">
        <v>212.95</v>
      </c>
      <c r="B70" s="1">
        <v>1.3192</v>
      </c>
      <c r="C70" s="1">
        <f t="shared" si="7"/>
        <v>1.3219682931233019</v>
      </c>
      <c r="D70" s="15">
        <f t="shared" si="4"/>
        <v>1.3755609287903658</v>
      </c>
      <c r="E70" s="1">
        <f t="shared" si="5"/>
        <v>171.54909848419362</v>
      </c>
    </row>
    <row r="71" spans="1:5" ht="15.75">
      <c r="A71" s="1">
        <v>215.95</v>
      </c>
      <c r="B71" s="1">
        <v>1.3806</v>
      </c>
      <c r="C71" s="1">
        <f t="shared" si="7"/>
        <v>1.3840059966758174</v>
      </c>
      <c r="D71" s="15">
        <f t="shared" si="4"/>
        <v>1.3793163030097437</v>
      </c>
      <c r="E71" s="1">
        <f t="shared" si="5"/>
        <v>173.72408908892572</v>
      </c>
    </row>
    <row r="72" spans="1:5" ht="15.75">
      <c r="A72" s="1">
        <v>219.55</v>
      </c>
      <c r="B72" s="1">
        <v>1.3416</v>
      </c>
      <c r="C72" s="1">
        <f t="shared" si="7"/>
        <v>1.345503162128649</v>
      </c>
      <c r="D72" s="15">
        <f t="shared" si="4"/>
        <v>1.3838227520729973</v>
      </c>
      <c r="E72" s="1">
        <f t="shared" si="5"/>
        <v>176.32557832922558</v>
      </c>
    </row>
    <row r="73" spans="1:5" ht="15.75">
      <c r="A73" s="1">
        <v>222.55</v>
      </c>
      <c r="B73" s="1">
        <v>1.3152</v>
      </c>
      <c r="C73" s="1">
        <f t="shared" si="7"/>
        <v>1.3195111086496867</v>
      </c>
      <c r="D73" s="15">
        <f t="shared" si="4"/>
        <v>1.3875781262923752</v>
      </c>
      <c r="E73" s="1">
        <f t="shared" si="5"/>
        <v>178.4876187528636</v>
      </c>
    </row>
    <row r="74" spans="1:5" ht="15.75">
      <c r="A74" s="1">
        <v>225.55</v>
      </c>
      <c r="B74" s="1">
        <v>1.4035</v>
      </c>
      <c r="C74" s="1">
        <f t="shared" si="7"/>
        <v>1.4086178465093615</v>
      </c>
      <c r="D74" s="15">
        <f t="shared" si="4"/>
        <v>1.391333500511753</v>
      </c>
      <c r="E74" s="1">
        <f t="shared" si="5"/>
        <v>180.64382357284137</v>
      </c>
    </row>
    <row r="75" spans="1:5" ht="15.75">
      <c r="A75" s="1">
        <v>229</v>
      </c>
      <c r="B75" s="1">
        <v>1.3518</v>
      </c>
      <c r="C75" s="1">
        <f t="shared" si="7"/>
        <v>1.3573023023494502</v>
      </c>
      <c r="D75" s="15">
        <f t="shared" si="4"/>
        <v>1.3956521808640376</v>
      </c>
      <c r="E75" s="1">
        <f t="shared" si="5"/>
        <v>183.11578617735228</v>
      </c>
    </row>
    <row r="76" spans="1:5" ht="15.75">
      <c r="A76" s="1">
        <v>231.88</v>
      </c>
      <c r="B76" s="1">
        <v>1.3704</v>
      </c>
      <c r="C76" s="1">
        <f t="shared" si="7"/>
        <v>1.3764629053688913</v>
      </c>
      <c r="D76" s="15">
        <f t="shared" si="4"/>
        <v>1.3992573401146404</v>
      </c>
      <c r="E76" s="1">
        <f t="shared" si="5"/>
        <v>185.17402086902382</v>
      </c>
    </row>
    <row r="77" spans="1:5" ht="15.75">
      <c r="A77" s="1">
        <v>234.66</v>
      </c>
      <c r="B77" s="1">
        <v>1.4732</v>
      </c>
      <c r="C77" s="1">
        <f t="shared" si="7"/>
        <v>1.480220880776911</v>
      </c>
      <c r="D77" s="15">
        <f t="shared" si="4"/>
        <v>1.4027373202245972</v>
      </c>
      <c r="E77" s="1">
        <f t="shared" si="5"/>
        <v>187.15586020552547</v>
      </c>
    </row>
    <row r="78" spans="1:5" ht="15.75">
      <c r="A78" s="1">
        <v>238.64</v>
      </c>
      <c r="B78" s="1">
        <v>1.6337</v>
      </c>
      <c r="C78" s="1">
        <f t="shared" si="7"/>
        <v>1.6422846266996804</v>
      </c>
      <c r="D78" s="15">
        <f t="shared" si="4"/>
        <v>1.4077194500223051</v>
      </c>
      <c r="E78" s="1">
        <f t="shared" si="5"/>
        <v>189.98312809611045</v>
      </c>
    </row>
    <row r="79" spans="1:5" ht="15.75">
      <c r="A79" s="1">
        <v>241.79</v>
      </c>
      <c r="B79" s="1">
        <v>1.3743</v>
      </c>
      <c r="C79" s="1">
        <f aca="true" t="shared" si="8" ref="C79:C94">B79*(1+($I$26+$I$27*A79)/(1282900)+($I$28+A79*$I$29-$I$30)/400)</f>
        <v>1.3820534164640539</v>
      </c>
      <c r="D79" s="15">
        <f t="shared" si="4"/>
        <v>1.411662592952652</v>
      </c>
      <c r="E79" s="1">
        <f t="shared" si="5"/>
        <v>192.21453949407874</v>
      </c>
    </row>
    <row r="80" spans="1:5" ht="15.75">
      <c r="A80" s="1">
        <v>244.79</v>
      </c>
      <c r="B80" s="1">
        <v>1.4749</v>
      </c>
      <c r="C80" s="1">
        <f t="shared" si="8"/>
        <v>1.4837645882792796</v>
      </c>
      <c r="D80" s="15">
        <f t="shared" si="4"/>
        <v>1.41541796717203</v>
      </c>
      <c r="E80" s="1">
        <f t="shared" si="5"/>
        <v>194.33405476771478</v>
      </c>
    </row>
    <row r="81" spans="1:5" ht="15.75">
      <c r="A81" s="1">
        <v>248.48</v>
      </c>
      <c r="B81" s="1">
        <v>1.4342</v>
      </c>
      <c r="C81" s="1">
        <f t="shared" si="8"/>
        <v>1.4434701639297989</v>
      </c>
      <c r="D81" s="15">
        <f t="shared" si="4"/>
        <v>1.4200370774618647</v>
      </c>
      <c r="E81" s="1">
        <f t="shared" si="5"/>
        <v>196.9325784672476</v>
      </c>
    </row>
    <row r="82" spans="1:5" ht="15.75">
      <c r="A82" s="1">
        <v>251.6</v>
      </c>
      <c r="B82" s="1">
        <v>1.2947</v>
      </c>
      <c r="C82" s="1">
        <f t="shared" si="8"/>
        <v>1.3035647700164763</v>
      </c>
      <c r="D82" s="15">
        <f t="shared" si="4"/>
        <v>1.4239426666500177</v>
      </c>
      <c r="E82" s="1">
        <f t="shared" si="5"/>
        <v>199.123677921652</v>
      </c>
    </row>
    <row r="83" spans="1:5" ht="15.75">
      <c r="A83" s="1">
        <v>254.48</v>
      </c>
      <c r="B83" s="1">
        <v>1.7272</v>
      </c>
      <c r="C83" s="1">
        <f t="shared" si="8"/>
        <v>1.7396372263870343</v>
      </c>
      <c r="D83" s="15">
        <f t="shared" si="4"/>
        <v>1.4275478259006205</v>
      </c>
      <c r="E83" s="1">
        <f t="shared" si="5"/>
        <v>201.14112346550482</v>
      </c>
    </row>
    <row r="84" spans="1:5" ht="15.75">
      <c r="A84" s="1">
        <v>258.2</v>
      </c>
      <c r="B84" s="1">
        <v>1.3652</v>
      </c>
      <c r="C84" s="1">
        <f t="shared" si="8"/>
        <v>1.3756544812479847</v>
      </c>
      <c r="D84" s="15">
        <f t="shared" si="4"/>
        <v>1.4322044899326491</v>
      </c>
      <c r="E84" s="1">
        <f t="shared" si="5"/>
        <v>203.73851792010183</v>
      </c>
    </row>
    <row r="85" spans="1:5" ht="15.75">
      <c r="A85" s="1">
        <v>260.73</v>
      </c>
      <c r="B85" s="1">
        <v>1.4719</v>
      </c>
      <c r="C85" s="1">
        <f t="shared" si="8"/>
        <v>1.4836290885511707</v>
      </c>
      <c r="D85" s="15">
        <f t="shared" si="4"/>
        <v>1.435371522190991</v>
      </c>
      <c r="E85" s="1">
        <f t="shared" si="5"/>
        <v>205.50112778165055</v>
      </c>
    </row>
    <row r="86" spans="1:5" ht="15.75">
      <c r="A86" s="1">
        <v>262.98</v>
      </c>
      <c r="B86" s="1">
        <v>1.5044</v>
      </c>
      <c r="C86" s="1">
        <f t="shared" si="8"/>
        <v>1.5168039362209689</v>
      </c>
      <c r="D86" s="15">
        <f t="shared" si="4"/>
        <v>1.4381880528555246</v>
      </c>
      <c r="E86" s="1">
        <f t="shared" si="5"/>
        <v>207.06559634717132</v>
      </c>
    </row>
    <row r="87" spans="1:5" ht="15.75">
      <c r="A87" s="1">
        <v>267.69</v>
      </c>
      <c r="B87" s="1">
        <v>1.3511</v>
      </c>
      <c r="C87" s="1">
        <f t="shared" si="8"/>
        <v>1.3630217978256505</v>
      </c>
      <c r="D87" s="15">
        <f t="shared" si="4"/>
        <v>1.4440839903799478</v>
      </c>
      <c r="E87" s="1">
        <f t="shared" si="5"/>
        <v>210.32717949010248</v>
      </c>
    </row>
    <row r="88" spans="1:5" ht="15.75">
      <c r="A88" s="1">
        <v>270.68</v>
      </c>
      <c r="B88" s="1">
        <v>1.2295</v>
      </c>
      <c r="C88" s="1">
        <f t="shared" si="8"/>
        <v>1.240800482497227</v>
      </c>
      <c r="D88" s="15">
        <f t="shared" si="4"/>
        <v>1.447826846685261</v>
      </c>
      <c r="E88" s="1">
        <f t="shared" si="5"/>
        <v>212.39234357159847</v>
      </c>
    </row>
    <row r="89" spans="1:5" ht="15.75">
      <c r="A89" s="1">
        <v>273.72</v>
      </c>
      <c r="B89" s="1">
        <v>1.3652</v>
      </c>
      <c r="C89" s="1">
        <f t="shared" si="8"/>
        <v>1.3782576084213118</v>
      </c>
      <c r="D89" s="15">
        <f t="shared" si="4"/>
        <v>1.4516322925608973</v>
      </c>
      <c r="E89" s="1">
        <f t="shared" si="5"/>
        <v>214.4865378214639</v>
      </c>
    </row>
    <row r="90" spans="1:5" ht="15.75">
      <c r="A90" s="1">
        <v>277.4</v>
      </c>
      <c r="B90" s="1">
        <v>1.5251</v>
      </c>
      <c r="C90" s="1">
        <f t="shared" si="8"/>
        <v>1.5403765204699527</v>
      </c>
      <c r="D90" s="15">
        <f t="shared" si="4"/>
        <v>1.4562388849366676</v>
      </c>
      <c r="E90" s="1">
        <f t="shared" si="5"/>
        <v>217.013595736251</v>
      </c>
    </row>
    <row r="91" spans="1:5" ht="15.75">
      <c r="A91" s="1">
        <v>280.4</v>
      </c>
      <c r="B91" s="1">
        <v>1.3566</v>
      </c>
      <c r="C91" s="1">
        <f t="shared" si="8"/>
        <v>1.3706887128858531</v>
      </c>
      <c r="D91" s="15">
        <f t="shared" si="4"/>
        <v>1.4599942591560455</v>
      </c>
      <c r="E91" s="1">
        <f t="shared" si="5"/>
        <v>219.06839833645722</v>
      </c>
    </row>
    <row r="92" spans="1:5" ht="15.75">
      <c r="A92" s="1">
        <v>283.45</v>
      </c>
      <c r="B92" s="1">
        <v>1.4648</v>
      </c>
      <c r="C92" s="1">
        <f t="shared" si="8"/>
        <v>1.4805612938395178</v>
      </c>
      <c r="D92" s="15">
        <f t="shared" si="4"/>
        <v>1.4638122229457462</v>
      </c>
      <c r="E92" s="1">
        <f t="shared" si="5"/>
        <v>221.15199891868372</v>
      </c>
    </row>
    <row r="93" spans="1:5" ht="15.75">
      <c r="A93" s="1">
        <v>287.15</v>
      </c>
      <c r="B93" s="1">
        <v>1.5375</v>
      </c>
      <c r="C93" s="1">
        <f t="shared" si="8"/>
        <v>1.5547424629155715</v>
      </c>
      <c r="D93" s="15">
        <f t="shared" si="4"/>
        <v>1.4684438511496456</v>
      </c>
      <c r="E93" s="1">
        <f t="shared" si="5"/>
        <v>223.67167306019294</v>
      </c>
    </row>
    <row r="94" spans="1:5" ht="15.75">
      <c r="A94" s="1">
        <v>289.75</v>
      </c>
      <c r="B94" s="1">
        <v>1.3693</v>
      </c>
      <c r="C94" s="1">
        <f t="shared" si="8"/>
        <v>1.3850935660797574</v>
      </c>
      <c r="D94" s="15">
        <f t="shared" si="4"/>
        <v>1.47169850880644</v>
      </c>
      <c r="E94" s="1">
        <f t="shared" si="5"/>
        <v>225.43833925197202</v>
      </c>
    </row>
    <row r="95" spans="1:5" ht="15.75">
      <c r="A95" s="1">
        <v>292.25</v>
      </c>
      <c r="B95" s="1">
        <v>1.4105</v>
      </c>
      <c r="C95" s="1">
        <f aca="true" t="shared" si="9" ref="C95:C110">B95*(1+($I$26+$I$27*A95)/(1282900)+($I$28+A95*$I$29-$I$30)/400)</f>
        <v>1.4272020006422315</v>
      </c>
      <c r="D95" s="15">
        <f t="shared" si="4"/>
        <v>1.4748279873225882</v>
      </c>
      <c r="E95" s="1">
        <f t="shared" si="5"/>
        <v>227.13345218818537</v>
      </c>
    </row>
    <row r="96" spans="1:5" ht="15.75">
      <c r="A96" s="1">
        <v>296.75</v>
      </c>
      <c r="B96" s="1">
        <v>1.7126</v>
      </c>
      <c r="C96" s="1">
        <f t="shared" si="9"/>
        <v>1.733826062956946</v>
      </c>
      <c r="D96" s="15">
        <f t="shared" si="4"/>
        <v>1.480461048651655</v>
      </c>
      <c r="E96" s="1">
        <f t="shared" si="5"/>
        <v>230.1730458364603</v>
      </c>
    </row>
    <row r="97" spans="1:5" ht="15.75">
      <c r="A97" s="1">
        <v>299.75</v>
      </c>
      <c r="B97" s="1">
        <v>1.3918</v>
      </c>
      <c r="C97" s="1">
        <f t="shared" si="9"/>
        <v>1.4095630352519948</v>
      </c>
      <c r="D97" s="15">
        <f t="shared" si="4"/>
        <v>1.4842164228710328</v>
      </c>
      <c r="E97" s="1">
        <f t="shared" si="5"/>
        <v>232.19431440199529</v>
      </c>
    </row>
    <row r="98" spans="1:5" ht="15.75">
      <c r="A98" s="1">
        <v>302.75</v>
      </c>
      <c r="B98" s="1">
        <v>1.445</v>
      </c>
      <c r="C98" s="1">
        <f t="shared" si="9"/>
        <v>1.463974601700147</v>
      </c>
      <c r="D98" s="15">
        <f t="shared" si="4"/>
        <v>1.4879717970904107</v>
      </c>
      <c r="E98" s="1">
        <f t="shared" si="5"/>
        <v>234.2104816478169</v>
      </c>
    </row>
    <row r="99" spans="1:5" ht="15.75">
      <c r="A99" s="1">
        <v>306.3</v>
      </c>
      <c r="B99" s="1">
        <v>1.3984</v>
      </c>
      <c r="C99" s="1">
        <f t="shared" si="9"/>
        <v>1.4173725991802897</v>
      </c>
      <c r="D99" s="15">
        <f aca="true" t="shared" si="10" ref="D99:D126">G$16+G$18*A99</f>
        <v>1.4924156565833413</v>
      </c>
      <c r="E99" s="1">
        <f aca="true" t="shared" si="11" ref="E99:E126">E98+(A99-A98)/D99</f>
        <v>236.58917553536776</v>
      </c>
    </row>
    <row r="100" spans="1:5" ht="15.75">
      <c r="A100" s="1">
        <v>309.3</v>
      </c>
      <c r="B100" s="1">
        <v>1.5369</v>
      </c>
      <c r="C100" s="1">
        <f t="shared" si="9"/>
        <v>1.5583181453631425</v>
      </c>
      <c r="D100" s="15">
        <f t="shared" si="10"/>
        <v>1.4961710308027192</v>
      </c>
      <c r="E100" s="1">
        <f t="shared" si="11"/>
        <v>238.59429389298657</v>
      </c>
    </row>
    <row r="101" spans="1:5" ht="15.75">
      <c r="A101" s="1">
        <v>316.05</v>
      </c>
      <c r="B101" s="1">
        <v>1.434</v>
      </c>
      <c r="C101" s="1">
        <f t="shared" si="9"/>
        <v>1.455173352013778</v>
      </c>
      <c r="D101" s="15">
        <f t="shared" si="10"/>
        <v>1.5046206227963195</v>
      </c>
      <c r="E101" s="1">
        <f t="shared" si="11"/>
        <v>243.08047459377693</v>
      </c>
    </row>
    <row r="102" spans="1:5" ht="15.75">
      <c r="A102" s="1">
        <v>319.05</v>
      </c>
      <c r="B102" s="1">
        <v>1.3891</v>
      </c>
      <c r="C102" s="1">
        <f t="shared" si="9"/>
        <v>1.4101223836026244</v>
      </c>
      <c r="D102" s="15">
        <f t="shared" si="10"/>
        <v>1.5083759970156974</v>
      </c>
      <c r="E102" s="1">
        <f t="shared" si="11"/>
        <v>245.06936861352762</v>
      </c>
    </row>
    <row r="103" spans="1:5" ht="15.75">
      <c r="A103" s="1">
        <v>321.55</v>
      </c>
      <c r="B103" s="1">
        <v>1.4552</v>
      </c>
      <c r="C103" s="1">
        <f t="shared" si="9"/>
        <v>1.4776696902976634</v>
      </c>
      <c r="D103" s="15">
        <f t="shared" si="10"/>
        <v>1.5115054755318456</v>
      </c>
      <c r="E103" s="1">
        <f t="shared" si="11"/>
        <v>246.72334872836666</v>
      </c>
    </row>
    <row r="104" spans="1:5" ht="15.75">
      <c r="A104" s="1">
        <v>325.65</v>
      </c>
      <c r="B104" s="1">
        <v>1.6042</v>
      </c>
      <c r="C104" s="1">
        <f t="shared" si="9"/>
        <v>1.6297784653214413</v>
      </c>
      <c r="D104" s="15">
        <f t="shared" si="10"/>
        <v>1.5166378202983286</v>
      </c>
      <c r="E104" s="1">
        <f t="shared" si="11"/>
        <v>249.42669684821868</v>
      </c>
    </row>
    <row r="105" spans="1:5" ht="15.75">
      <c r="A105" s="1">
        <v>328.6</v>
      </c>
      <c r="B105" s="1">
        <v>1.6274</v>
      </c>
      <c r="C105" s="1">
        <f t="shared" si="9"/>
        <v>1.6539382077711666</v>
      </c>
      <c r="D105" s="15">
        <f t="shared" si="10"/>
        <v>1.5203306049473837</v>
      </c>
      <c r="E105" s="1">
        <f t="shared" si="11"/>
        <v>251.36706428566967</v>
      </c>
    </row>
    <row r="106" spans="1:5" ht="15.75">
      <c r="A106" s="1">
        <v>331.65</v>
      </c>
      <c r="B106" s="1">
        <v>1.3801</v>
      </c>
      <c r="C106" s="1">
        <f t="shared" si="9"/>
        <v>1.403122608386202</v>
      </c>
      <c r="D106" s="15">
        <f t="shared" si="10"/>
        <v>1.5241485687370844</v>
      </c>
      <c r="E106" s="1">
        <f t="shared" si="11"/>
        <v>253.36818154061496</v>
      </c>
    </row>
    <row r="107" spans="1:5" ht="15.75">
      <c r="A107" s="1">
        <v>335.25</v>
      </c>
      <c r="B107" s="1">
        <v>1.356</v>
      </c>
      <c r="C107" s="1">
        <f t="shared" si="9"/>
        <v>1.3792203250895123</v>
      </c>
      <c r="D107" s="15">
        <f t="shared" si="10"/>
        <v>1.528655017800338</v>
      </c>
      <c r="E107" s="1">
        <f t="shared" si="11"/>
        <v>255.72319294481017</v>
      </c>
    </row>
    <row r="108" spans="1:5" ht="15.75">
      <c r="A108" s="1">
        <v>338.2</v>
      </c>
      <c r="B108" s="1">
        <v>1.381</v>
      </c>
      <c r="C108" s="1">
        <f t="shared" si="9"/>
        <v>1.4051489503272712</v>
      </c>
      <c r="D108" s="15">
        <f t="shared" si="10"/>
        <v>1.5323478024493928</v>
      </c>
      <c r="E108" s="1">
        <f t="shared" si="11"/>
        <v>257.6483433547135</v>
      </c>
    </row>
    <row r="109" spans="1:5" ht="15.75">
      <c r="A109" s="1">
        <v>341.25</v>
      </c>
      <c r="B109" s="1">
        <v>1.393</v>
      </c>
      <c r="C109" s="1">
        <f t="shared" si="9"/>
        <v>1.4178807745293716</v>
      </c>
      <c r="D109" s="15">
        <f t="shared" si="10"/>
        <v>1.5361657662390937</v>
      </c>
      <c r="E109" s="1">
        <f t="shared" si="11"/>
        <v>259.63380616545373</v>
      </c>
    </row>
    <row r="110" spans="1:5" ht="15.75">
      <c r="A110" s="1">
        <v>344.9</v>
      </c>
      <c r="B110" s="1">
        <v>1.4238</v>
      </c>
      <c r="C110" s="1">
        <f t="shared" si="9"/>
        <v>1.4498693850659883</v>
      </c>
      <c r="D110" s="15">
        <f t="shared" si="10"/>
        <v>1.5407348048726701</v>
      </c>
      <c r="E110" s="1">
        <f t="shared" si="11"/>
        <v>262.0028056768924</v>
      </c>
    </row>
    <row r="111" spans="1:5" ht="15.75">
      <c r="A111" s="1">
        <v>347.9</v>
      </c>
      <c r="B111" s="1">
        <v>1.4679</v>
      </c>
      <c r="C111" s="1">
        <f aca="true" t="shared" si="12" ref="C111:C126">B111*(1+($I$26+$I$27*A111)/(1282900)+($I$28+A111*$I$29-$I$30)/400)</f>
        <v>1.4953178785883348</v>
      </c>
      <c r="D111" s="15">
        <f t="shared" si="10"/>
        <v>1.544490179092048</v>
      </c>
      <c r="E111" s="1">
        <f t="shared" si="11"/>
        <v>263.9451942013462</v>
      </c>
    </row>
    <row r="112" spans="1:5" ht="15.75">
      <c r="A112" s="1">
        <v>354.34</v>
      </c>
      <c r="B112" s="1">
        <v>1.463</v>
      </c>
      <c r="C112" s="1">
        <f t="shared" si="12"/>
        <v>1.4914838991099988</v>
      </c>
      <c r="D112" s="15">
        <f t="shared" si="10"/>
        <v>1.552551715749646</v>
      </c>
      <c r="E112" s="1">
        <f t="shared" si="11"/>
        <v>268.09320417400625</v>
      </c>
    </row>
    <row r="113" spans="1:5" ht="15.75">
      <c r="A113" s="1">
        <v>356.97</v>
      </c>
      <c r="B113" s="1">
        <v>1.4129</v>
      </c>
      <c r="C113" s="1">
        <f t="shared" si="12"/>
        <v>1.4408650119637116</v>
      </c>
      <c r="D113" s="15">
        <f t="shared" si="10"/>
        <v>1.555843927148634</v>
      </c>
      <c r="E113" s="1">
        <f t="shared" si="11"/>
        <v>269.7836050902601</v>
      </c>
    </row>
    <row r="114" spans="1:5" ht="15.75">
      <c r="A114" s="1">
        <v>360.5</v>
      </c>
      <c r="B114" s="1">
        <v>1.7443</v>
      </c>
      <c r="C114" s="1">
        <f t="shared" si="12"/>
        <v>1.7795807808731343</v>
      </c>
      <c r="D114" s="15">
        <f t="shared" si="10"/>
        <v>1.5602627508134352</v>
      </c>
      <c r="E114" s="1">
        <f t="shared" si="11"/>
        <v>272.0460445403845</v>
      </c>
    </row>
    <row r="115" spans="1:5" ht="15.75">
      <c r="A115" s="1">
        <v>364.17</v>
      </c>
      <c r="B115" s="1">
        <v>1.6863</v>
      </c>
      <c r="C115" s="1">
        <f t="shared" si="12"/>
        <v>1.7211679947472778</v>
      </c>
      <c r="D115" s="15">
        <f t="shared" si="10"/>
        <v>1.564856825275141</v>
      </c>
      <c r="E115" s="1">
        <f t="shared" si="11"/>
        <v>274.39130702109406</v>
      </c>
    </row>
    <row r="116" spans="1:5" ht="15.75">
      <c r="A116" s="1">
        <v>367.24</v>
      </c>
      <c r="B116" s="1">
        <v>1.4511</v>
      </c>
      <c r="C116" s="1">
        <f t="shared" si="12"/>
        <v>1.481652035043891</v>
      </c>
      <c r="D116" s="15">
        <f t="shared" si="10"/>
        <v>1.5686998248929709</v>
      </c>
      <c r="E116" s="1">
        <f t="shared" si="11"/>
        <v>276.3483417267041</v>
      </c>
    </row>
    <row r="117" spans="1:5" ht="15.75">
      <c r="A117" s="1">
        <v>370.3</v>
      </c>
      <c r="B117" s="1">
        <v>1.4242</v>
      </c>
      <c r="C117" s="1">
        <f t="shared" si="12"/>
        <v>1.454721098192703</v>
      </c>
      <c r="D117" s="15">
        <f t="shared" si="10"/>
        <v>1.5725303065967364</v>
      </c>
      <c r="E117" s="1">
        <f t="shared" si="11"/>
        <v>278.2942501693989</v>
      </c>
    </row>
    <row r="118" spans="1:5" ht="15.75">
      <c r="A118" s="1">
        <v>373.79</v>
      </c>
      <c r="B118" s="1">
        <v>1.9884</v>
      </c>
      <c r="C118" s="1">
        <f t="shared" si="12"/>
        <v>2.031864681983059</v>
      </c>
      <c r="D118" s="15">
        <f t="shared" si="10"/>
        <v>1.5768990586052793</v>
      </c>
      <c r="E118" s="1">
        <f t="shared" si="11"/>
        <v>280.50745461070716</v>
      </c>
    </row>
    <row r="119" spans="1:5" ht="15.75">
      <c r="A119" s="1">
        <v>376.79</v>
      </c>
      <c r="B119" s="1">
        <v>1.6241</v>
      </c>
      <c r="C119" s="1">
        <f t="shared" si="12"/>
        <v>1.6602000096175948</v>
      </c>
      <c r="D119" s="15">
        <f t="shared" si="10"/>
        <v>1.5806544328246572</v>
      </c>
      <c r="E119" s="1">
        <f t="shared" si="11"/>
        <v>282.40540266165397</v>
      </c>
    </row>
    <row r="120" spans="1:5" ht="15.75">
      <c r="A120" s="1">
        <v>379.07</v>
      </c>
      <c r="B120" s="1">
        <v>1.6563</v>
      </c>
      <c r="C120" s="1">
        <f t="shared" si="12"/>
        <v>1.693579702344133</v>
      </c>
      <c r="D120" s="15">
        <f t="shared" si="10"/>
        <v>1.5835085172313843</v>
      </c>
      <c r="E120" s="1">
        <f t="shared" si="11"/>
        <v>283.84524335413494</v>
      </c>
    </row>
    <row r="121" spans="1:5" ht="15.75">
      <c r="A121" s="1">
        <v>383.5</v>
      </c>
      <c r="B121" s="1">
        <v>1.5255</v>
      </c>
      <c r="C121" s="1">
        <f t="shared" si="12"/>
        <v>1.5606659570935606</v>
      </c>
      <c r="D121" s="15">
        <f t="shared" si="10"/>
        <v>1.589053953161999</v>
      </c>
      <c r="E121" s="1">
        <f t="shared" si="11"/>
        <v>286.6330656248545</v>
      </c>
    </row>
    <row r="122" spans="1:5" ht="15.75">
      <c r="A122" s="1">
        <v>386.62</v>
      </c>
      <c r="B122" s="1">
        <v>1.3531</v>
      </c>
      <c r="C122" s="1">
        <f t="shared" si="12"/>
        <v>1.384810448371946</v>
      </c>
      <c r="D122" s="15">
        <f t="shared" si="10"/>
        <v>1.5929595423501521</v>
      </c>
      <c r="E122" s="1">
        <f t="shared" si="11"/>
        <v>288.5916841063992</v>
      </c>
    </row>
    <row r="123" spans="1:5" ht="15.75">
      <c r="A123" s="1">
        <v>389.68</v>
      </c>
      <c r="B123" s="1">
        <v>1.6243</v>
      </c>
      <c r="C123" s="1">
        <f t="shared" si="12"/>
        <v>1.6629767843763401</v>
      </c>
      <c r="D123" s="15">
        <f t="shared" si="10"/>
        <v>1.5967900240539175</v>
      </c>
      <c r="E123" s="1">
        <f t="shared" si="11"/>
        <v>290.5080287440187</v>
      </c>
    </row>
    <row r="124" spans="1:5" ht="15.75">
      <c r="A124" s="1">
        <v>389.68</v>
      </c>
      <c r="B124" s="1">
        <v>1.6333</v>
      </c>
      <c r="C124" s="1">
        <f t="shared" si="12"/>
        <v>1.6721910865738325</v>
      </c>
      <c r="D124" s="15">
        <f t="shared" si="10"/>
        <v>1.5967900240539175</v>
      </c>
      <c r="E124" s="1">
        <f t="shared" si="11"/>
        <v>290.5080287440187</v>
      </c>
    </row>
    <row r="125" spans="1:5" ht="15.75">
      <c r="A125" s="1">
        <v>393.4</v>
      </c>
      <c r="B125" s="1">
        <v>1.6421</v>
      </c>
      <c r="C125" s="1">
        <f t="shared" si="12"/>
        <v>1.6819511251757642</v>
      </c>
      <c r="D125" s="15">
        <f t="shared" si="10"/>
        <v>1.6014466880859461</v>
      </c>
      <c r="E125" s="1">
        <f t="shared" si="11"/>
        <v>292.83092842446086</v>
      </c>
    </row>
    <row r="126" spans="1:5" ht="15.75">
      <c r="A126" s="1">
        <v>396.28</v>
      </c>
      <c r="B126" s="1">
        <v>1.5679</v>
      </c>
      <c r="C126" s="1">
        <f t="shared" si="12"/>
        <v>1.6065051872801528</v>
      </c>
      <c r="D126" s="15">
        <f t="shared" si="10"/>
        <v>1.605051847336549</v>
      </c>
      <c r="E126" s="1">
        <f t="shared" si="11"/>
        <v>294.625262984294</v>
      </c>
    </row>
    <row r="127" ht="15.75">
      <c r="E127" s="2"/>
    </row>
    <row r="128" ht="15.75">
      <c r="E128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