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981C" sheetId="1" r:id="rId1"/>
    <sheet name="984B" sheetId="2" r:id="rId2"/>
    <sheet name="986C" sheetId="3" r:id="rId3"/>
    <sheet name="987B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<sst xmlns="http://schemas.openxmlformats.org/spreadsheetml/2006/main" count="86" uniqueCount="22">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</sst>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2" width="11.00390625" style="1" customWidth="1"/>
    <col min="3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1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1000*1/SLOPE(C3:C13,B3:B13)</f>
        <v>59.81577408337085</v>
      </c>
      <c r="G3" s="1">
        <f>INTERCEPT(B4:B13,A4:A13)</f>
        <v>3.3141252699783594</v>
      </c>
    </row>
    <row r="4" spans="1:9" ht="15.75">
      <c r="A4" s="3">
        <v>72.2</v>
      </c>
      <c r="B4" s="1">
        <v>7.2</v>
      </c>
      <c r="C4" s="1">
        <f>LN($G$18+$G$20*A4)/$G$20-LN($G$18)/$G$20</f>
        <v>63.90571199278793</v>
      </c>
      <c r="E4" s="6"/>
      <c r="F4" s="6" t="s">
        <v>7</v>
      </c>
      <c r="I4" s="7">
        <f>SLOPE(E4:E13,A4:A13)*1000</f>
        <v>303.3521761022729</v>
      </c>
    </row>
    <row r="5" spans="1:9" ht="15.75">
      <c r="A5" s="3">
        <v>81.7</v>
      </c>
      <c r="B5" s="1">
        <v>7.3</v>
      </c>
      <c r="C5" s="1">
        <f aca="true" t="shared" si="0" ref="C5:C13">LN($G$18+$G$20*A5)/$G$20-LN($G$18)/$G$20</f>
        <v>72.19171697270679</v>
      </c>
      <c r="E5" s="6">
        <f>1000*1/SLOPE(C4:C5,B4:B5)</f>
        <v>12.068542107115073</v>
      </c>
      <c r="F5" s="8">
        <f>CORREL(C3:C11,B3:B11)</f>
        <v>0.9874609336551211</v>
      </c>
      <c r="I5" s="7"/>
    </row>
    <row r="6" spans="1:5" ht="15.75">
      <c r="A6" s="3">
        <v>91.2</v>
      </c>
      <c r="B6" s="1">
        <v>8.1</v>
      </c>
      <c r="C6" s="1">
        <f t="shared" si="0"/>
        <v>80.44981661071552</v>
      </c>
      <c r="E6" s="6">
        <f>1000*1/SLOPE(C5:C6,B5:B6)</f>
        <v>96.87458798849325</v>
      </c>
    </row>
    <row r="7" spans="1:6" ht="15.75">
      <c r="A7" s="3">
        <v>100.7</v>
      </c>
      <c r="B7" s="1">
        <v>8.4</v>
      </c>
      <c r="C7" s="1">
        <f t="shared" si="0"/>
        <v>88.68019823354967</v>
      </c>
      <c r="E7" s="6">
        <f aca="true" t="shared" si="1" ref="E7:E13">1000*1/SLOPE(C6:C7,B6:B7)</f>
        <v>36.450314669217846</v>
      </c>
      <c r="F7" s="9"/>
    </row>
    <row r="8" spans="1:6" ht="15.75">
      <c r="A8" s="3">
        <v>110.2</v>
      </c>
      <c r="B8" s="1">
        <v>8.5</v>
      </c>
      <c r="C8" s="1">
        <f t="shared" si="0"/>
        <v>96.88304728798448</v>
      </c>
      <c r="E8" s="6">
        <f t="shared" si="1"/>
        <v>12.190886280710584</v>
      </c>
      <c r="F8" s="5" t="s">
        <v>8</v>
      </c>
    </row>
    <row r="9" spans="1:6" ht="15.75">
      <c r="A9" s="3">
        <v>119.7</v>
      </c>
      <c r="B9" s="1">
        <v>9.5</v>
      </c>
      <c r="C9" s="1">
        <f t="shared" si="0"/>
        <v>105.05854736590737</v>
      </c>
      <c r="E9" s="6">
        <f t="shared" si="1"/>
        <v>122.31667671319309</v>
      </c>
      <c r="F9" s="5">
        <f>1000*SLOPE(B3:B13,A3:A13)</f>
        <v>50.60816187336625</v>
      </c>
    </row>
    <row r="10" spans="1:6" ht="15.75">
      <c r="A10" s="3">
        <v>129.2</v>
      </c>
      <c r="B10" s="1">
        <v>9.9</v>
      </c>
      <c r="C10" s="1">
        <f t="shared" si="0"/>
        <v>113.20688022897173</v>
      </c>
      <c r="E10" s="6">
        <f t="shared" si="1"/>
        <v>49.08979624693067</v>
      </c>
      <c r="F10" s="6" t="s">
        <v>9</v>
      </c>
    </row>
    <row r="11" spans="1:6" ht="15.75">
      <c r="A11" s="3">
        <v>148.2</v>
      </c>
      <c r="B11" s="1">
        <v>10.7</v>
      </c>
      <c r="C11" s="1">
        <f t="shared" si="0"/>
        <v>129.42276235106152</v>
      </c>
      <c r="E11" s="6">
        <f t="shared" si="1"/>
        <v>49.33434974284468</v>
      </c>
      <c r="F11" s="8">
        <f>CORREL(B3:B11,A3:A11)</f>
        <v>0.9876081099337649</v>
      </c>
    </row>
    <row r="12" spans="1:6" ht="15.75">
      <c r="A12" s="3">
        <v>167.2</v>
      </c>
      <c r="B12" s="1">
        <v>11.6</v>
      </c>
      <c r="C12" s="1">
        <f t="shared" si="0"/>
        <v>145.53211205427414</v>
      </c>
      <c r="E12" s="6">
        <f t="shared" si="1"/>
        <v>55.86817696437746</v>
      </c>
      <c r="F12" s="8"/>
    </row>
    <row r="13" spans="1:6" ht="15.75">
      <c r="A13" s="3">
        <v>186.2</v>
      </c>
      <c r="B13" s="1">
        <v>13</v>
      </c>
      <c r="C13" s="1">
        <f t="shared" si="0"/>
        <v>161.53631996577917</v>
      </c>
      <c r="E13" s="6">
        <f t="shared" si="1"/>
        <v>87.4769940343994</v>
      </c>
      <c r="F13" s="8"/>
    </row>
    <row r="14" spans="1:9" ht="15.75">
      <c r="A14" s="10"/>
      <c r="B14" s="10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C16" s="1"/>
      <c r="D16" s="2">
        <f>G$18+G$20*A16</f>
        <v>1.1151313401924814</v>
      </c>
      <c r="E16" s="1">
        <v>0</v>
      </c>
    </row>
    <row r="17" spans="1:7" ht="15.75">
      <c r="A17" s="1">
        <v>1.15</v>
      </c>
      <c r="B17" s="1">
        <v>0.9896</v>
      </c>
      <c r="C17" s="1">
        <f>B17*(1+($I$28+$I$29*A17)/(1282900)+($I$30+A17*$I$31-$I$32)/400)</f>
        <v>0.9625101595506638</v>
      </c>
      <c r="D17" s="2">
        <f aca="true" t="shared" si="2" ref="D17:D80">G$18+G$20*A17</f>
        <v>1.1156003257492273</v>
      </c>
      <c r="E17" s="1">
        <f>E16+(A17-A16)/D17</f>
        <v>1.0308351238851334</v>
      </c>
      <c r="G17" s="3" t="s">
        <v>14</v>
      </c>
    </row>
    <row r="18" spans="1:7" ht="15.75">
      <c r="A18" s="1">
        <v>1.15</v>
      </c>
      <c r="B18" s="1">
        <v>0.995</v>
      </c>
      <c r="C18" s="1">
        <f aca="true" t="shared" si="3" ref="C18:C81">B18*(1+($I$28+$I$29*A18)/(1282900)+($I$30+A18*$I$31-$I$32)/400)</f>
        <v>0.9677623370583169</v>
      </c>
      <c r="D18" s="2">
        <f t="shared" si="2"/>
        <v>1.1156003257492273</v>
      </c>
      <c r="E18" s="1">
        <f>E17+(A18-A17)/D18</f>
        <v>1.0308351238851334</v>
      </c>
      <c r="G18" s="1">
        <f>INTERCEPT(C16:C1001,A16:A1001)</f>
        <v>1.1151313401924814</v>
      </c>
    </row>
    <row r="19" spans="1:7" ht="15.75">
      <c r="A19" s="1">
        <v>2.65</v>
      </c>
      <c r="B19" s="1">
        <v>1.0719</v>
      </c>
      <c r="C19" s="1">
        <f t="shared" si="3"/>
        <v>1.0427629170298016</v>
      </c>
      <c r="D19" s="2">
        <f t="shared" si="2"/>
        <v>1.1162120460406353</v>
      </c>
      <c r="E19" s="1">
        <f>E18+(A19-A18)/D19</f>
        <v>2.3746658102862663</v>
      </c>
      <c r="G19" s="3" t="s">
        <v>21</v>
      </c>
    </row>
    <row r="20" spans="1:7" ht="15.75">
      <c r="A20" s="1">
        <v>4.15</v>
      </c>
      <c r="B20" s="1">
        <v>1.0386</v>
      </c>
      <c r="C20" s="1">
        <f t="shared" si="3"/>
        <v>1.0105673912713486</v>
      </c>
      <c r="D20" s="2">
        <f t="shared" si="2"/>
        <v>1.116823766332043</v>
      </c>
      <c r="E20" s="1">
        <f>E19+(A20-A19)/D20</f>
        <v>3.7177604374058286</v>
      </c>
      <c r="G20" s="16">
        <f>SLOPE(C16:C1001,A16:A1001)</f>
        <v>0.0004078135276052175</v>
      </c>
    </row>
    <row r="21" spans="1:5" ht="15.75">
      <c r="A21" s="1">
        <v>4.15</v>
      </c>
      <c r="B21" s="1">
        <v>1.1188</v>
      </c>
      <c r="C21" s="1">
        <f t="shared" si="3"/>
        <v>1.0886027319029319</v>
      </c>
      <c r="D21" s="2">
        <f t="shared" si="2"/>
        <v>1.116823766332043</v>
      </c>
      <c r="E21" s="1">
        <f aca="true" t="shared" si="4" ref="E21:E84">E20+(A21-A20)/D21</f>
        <v>3.7177604374058286</v>
      </c>
    </row>
    <row r="22" spans="1:5" ht="15.75">
      <c r="A22" s="1">
        <v>5.35</v>
      </c>
      <c r="B22" s="1">
        <v>1.1957</v>
      </c>
      <c r="C22" s="1">
        <f t="shared" si="3"/>
        <v>1.1636106917797382</v>
      </c>
      <c r="D22" s="2">
        <f t="shared" si="2"/>
        <v>1.1173131425651692</v>
      </c>
      <c r="E22" s="1">
        <f t="shared" si="4"/>
        <v>4.791765525402014</v>
      </c>
    </row>
    <row r="23" spans="1:5" ht="15.75">
      <c r="A23" s="1">
        <v>6.15</v>
      </c>
      <c r="B23" s="1">
        <v>1.3253</v>
      </c>
      <c r="C23" s="1">
        <f t="shared" si="3"/>
        <v>1.289868212855825</v>
      </c>
      <c r="D23" s="2">
        <f t="shared" si="2"/>
        <v>1.1176393933872535</v>
      </c>
      <c r="E23" s="1">
        <f t="shared" si="4"/>
        <v>5.507559908396536</v>
      </c>
    </row>
    <row r="24" spans="1:5" ht="15.75">
      <c r="A24" s="1">
        <v>6.85</v>
      </c>
      <c r="B24" s="1">
        <v>1.0372</v>
      </c>
      <c r="C24" s="1">
        <f t="shared" si="3"/>
        <v>1.0095634203613282</v>
      </c>
      <c r="D24" s="2">
        <f t="shared" si="2"/>
        <v>1.1179248628565772</v>
      </c>
      <c r="E24" s="1">
        <f t="shared" si="4"/>
        <v>6.133720058562018</v>
      </c>
    </row>
    <row r="25" spans="1:5" ht="15.75">
      <c r="A25" s="1">
        <v>7.65</v>
      </c>
      <c r="B25" s="1">
        <v>1.0791</v>
      </c>
      <c r="C25" s="1">
        <f t="shared" si="3"/>
        <v>1.0504574130608286</v>
      </c>
      <c r="D25" s="2">
        <f t="shared" si="2"/>
        <v>1.1182511136786613</v>
      </c>
      <c r="E25" s="1">
        <f t="shared" si="4"/>
        <v>6.849122878388663</v>
      </c>
    </row>
    <row r="26" spans="1:7" ht="15.75">
      <c r="A26" s="1">
        <v>8.35</v>
      </c>
      <c r="B26" s="1">
        <v>1.2299</v>
      </c>
      <c r="C26" s="1">
        <f t="shared" si="3"/>
        <v>1.1973648568384576</v>
      </c>
      <c r="D26" s="2">
        <f t="shared" si="2"/>
        <v>1.118536583147985</v>
      </c>
      <c r="E26" s="1">
        <f t="shared" si="4"/>
        <v>7.47494058569148</v>
      </c>
      <c r="G26" s="17" t="s">
        <v>15</v>
      </c>
    </row>
    <row r="27" spans="1:5" ht="15.75">
      <c r="A27" s="1">
        <v>9.85</v>
      </c>
      <c r="B27" s="1">
        <v>1.1785</v>
      </c>
      <c r="C27" s="1">
        <f t="shared" si="3"/>
        <v>1.1475507027738063</v>
      </c>
      <c r="D27" s="2">
        <f t="shared" si="2"/>
        <v>1.1191483034393928</v>
      </c>
      <c r="E27" s="1">
        <f t="shared" si="4"/>
        <v>8.815245525966299</v>
      </c>
    </row>
    <row r="28" spans="1:9" ht="15.75">
      <c r="A28" s="1">
        <v>10.65</v>
      </c>
      <c r="B28" s="1">
        <v>1.1397</v>
      </c>
      <c r="C28" s="1">
        <f t="shared" si="3"/>
        <v>1.1098862884156868</v>
      </c>
      <c r="D28" s="2">
        <f t="shared" si="2"/>
        <v>1.119474554261477</v>
      </c>
      <c r="E28" s="1">
        <f t="shared" si="4"/>
        <v>9.529866503240557</v>
      </c>
      <c r="G28" s="3" t="s">
        <v>16</v>
      </c>
      <c r="I28" s="1">
        <v>2172</v>
      </c>
    </row>
    <row r="29" spans="1:9" ht="15.75">
      <c r="A29" s="1">
        <v>11.35</v>
      </c>
      <c r="B29" s="1">
        <v>1.15</v>
      </c>
      <c r="C29" s="1">
        <f t="shared" si="3"/>
        <v>1.1200198264089747</v>
      </c>
      <c r="D29" s="2">
        <f t="shared" si="2"/>
        <v>1.1197600237308005</v>
      </c>
      <c r="E29" s="1">
        <f t="shared" si="4"/>
        <v>10.155000447268804</v>
      </c>
      <c r="G29" s="3" t="s">
        <v>17</v>
      </c>
      <c r="I29" s="1">
        <v>1.8</v>
      </c>
    </row>
    <row r="30" spans="1:9" ht="15.75">
      <c r="A30" s="1">
        <v>12.85</v>
      </c>
      <c r="B30" s="1">
        <v>1.1764</v>
      </c>
      <c r="C30" s="1">
        <f t="shared" si="3"/>
        <v>1.145957319667675</v>
      </c>
      <c r="D30" s="2">
        <f t="shared" si="2"/>
        <v>1.1203717440222085</v>
      </c>
      <c r="E30" s="1">
        <f t="shared" si="4"/>
        <v>11.493841780963013</v>
      </c>
      <c r="G30" s="3" t="s">
        <v>18</v>
      </c>
      <c r="I30" s="1">
        <f>G3</f>
        <v>3.3141252699783594</v>
      </c>
    </row>
    <row r="31" spans="1:9" ht="15.75">
      <c r="A31" s="1">
        <v>13.65</v>
      </c>
      <c r="B31" s="1">
        <v>1.3609</v>
      </c>
      <c r="C31" s="1">
        <f t="shared" si="3"/>
        <v>1.325822132703597</v>
      </c>
      <c r="D31" s="2">
        <f t="shared" si="2"/>
        <v>1.1206979948442926</v>
      </c>
      <c r="E31" s="1">
        <f t="shared" si="4"/>
        <v>12.207682622724446</v>
      </c>
      <c r="G31" s="3" t="s">
        <v>19</v>
      </c>
      <c r="I31" s="1">
        <f>F9/1000</f>
        <v>0.050608161873366246</v>
      </c>
    </row>
    <row r="32" spans="1:9" ht="15.75">
      <c r="A32" s="1">
        <v>14.35</v>
      </c>
      <c r="B32" s="1">
        <v>1.2097</v>
      </c>
      <c r="C32" s="1">
        <f t="shared" si="3"/>
        <v>1.1786277114400665</v>
      </c>
      <c r="D32" s="2">
        <f t="shared" si="2"/>
        <v>1.1209834643136163</v>
      </c>
      <c r="E32" s="1">
        <f t="shared" si="4"/>
        <v>12.83213429599566</v>
      </c>
      <c r="G32" s="3" t="s">
        <v>20</v>
      </c>
      <c r="I32" s="1">
        <v>15</v>
      </c>
    </row>
    <row r="33" spans="1:5" ht="15.75">
      <c r="A33" s="1">
        <v>15.15</v>
      </c>
      <c r="B33" s="1">
        <v>1.0507</v>
      </c>
      <c r="C33" s="1">
        <f t="shared" si="3"/>
        <v>1.0238193041693577</v>
      </c>
      <c r="D33" s="2">
        <f t="shared" si="2"/>
        <v>1.1213097151357005</v>
      </c>
      <c r="E33" s="1">
        <f t="shared" si="4"/>
        <v>13.545585708394405</v>
      </c>
    </row>
    <row r="34" spans="1:5" ht="15.75">
      <c r="A34" s="1">
        <v>15.55</v>
      </c>
      <c r="B34" s="1">
        <v>0.8871</v>
      </c>
      <c r="C34" s="1">
        <f t="shared" si="3"/>
        <v>0.8644501746338374</v>
      </c>
      <c r="D34" s="2">
        <f t="shared" si="2"/>
        <v>1.1214728405467425</v>
      </c>
      <c r="E34" s="1">
        <f t="shared" si="4"/>
        <v>13.902259526553918</v>
      </c>
    </row>
    <row r="35" spans="1:5" ht="15.75">
      <c r="A35" s="1">
        <v>15.85</v>
      </c>
      <c r="B35" s="1">
        <v>1.0679</v>
      </c>
      <c r="C35" s="1">
        <f t="shared" si="3"/>
        <v>1.040674892765585</v>
      </c>
      <c r="D35" s="2">
        <f t="shared" si="2"/>
        <v>1.121595184605024</v>
      </c>
      <c r="E35" s="1">
        <f t="shared" si="4"/>
        <v>14.169735710579838</v>
      </c>
    </row>
    <row r="36" spans="1:5" ht="15.75">
      <c r="A36" s="1">
        <v>16.35</v>
      </c>
      <c r="B36" s="1">
        <v>1.398</v>
      </c>
      <c r="C36" s="1">
        <f t="shared" si="3"/>
        <v>1.3624487218959733</v>
      </c>
      <c r="D36" s="2">
        <f t="shared" si="2"/>
        <v>1.1217990913688267</v>
      </c>
      <c r="E36" s="1">
        <f t="shared" si="4"/>
        <v>14.615448319768975</v>
      </c>
    </row>
    <row r="37" spans="1:5" ht="15.75">
      <c r="A37" s="1">
        <v>17.15</v>
      </c>
      <c r="B37" s="1">
        <v>1.2396</v>
      </c>
      <c r="C37" s="1">
        <f t="shared" si="3"/>
        <v>1.2082037086963429</v>
      </c>
      <c r="D37" s="2">
        <f t="shared" si="2"/>
        <v>1.122125342190911</v>
      </c>
      <c r="E37" s="1">
        <f t="shared" si="4"/>
        <v>15.328381153491476</v>
      </c>
    </row>
    <row r="38" spans="1:5" ht="15.75">
      <c r="A38" s="1">
        <v>17.85</v>
      </c>
      <c r="B38" s="1">
        <v>1.2861</v>
      </c>
      <c r="C38" s="1">
        <f t="shared" si="3"/>
        <v>1.2536411335236595</v>
      </c>
      <c r="D38" s="2">
        <f t="shared" si="2"/>
        <v>1.1224108116602345</v>
      </c>
      <c r="E38" s="1">
        <f t="shared" si="4"/>
        <v>15.952038724077939</v>
      </c>
    </row>
    <row r="39" spans="1:5" ht="15.75">
      <c r="A39" s="1">
        <v>19.35</v>
      </c>
      <c r="B39" s="1">
        <v>1.2723</v>
      </c>
      <c r="C39" s="1">
        <f t="shared" si="3"/>
        <v>1.2404335564284543</v>
      </c>
      <c r="D39" s="2">
        <f t="shared" si="2"/>
        <v>1.1230225319516423</v>
      </c>
      <c r="E39" s="1">
        <f t="shared" si="4"/>
        <v>17.28771985007746</v>
      </c>
    </row>
    <row r="40" spans="1:5" ht="15.75">
      <c r="A40" s="1">
        <v>20.15</v>
      </c>
      <c r="B40" s="1">
        <v>1.0968</v>
      </c>
      <c r="C40" s="1">
        <f t="shared" si="3"/>
        <v>1.0694414322301629</v>
      </c>
      <c r="D40" s="2">
        <f t="shared" si="2"/>
        <v>1.1233487827737265</v>
      </c>
      <c r="E40" s="1">
        <f t="shared" si="4"/>
        <v>17.99987622774733</v>
      </c>
    </row>
    <row r="41" spans="1:5" ht="15.75">
      <c r="A41" s="1">
        <v>20.85</v>
      </c>
      <c r="B41" s="1">
        <v>1.0468</v>
      </c>
      <c r="C41" s="1">
        <f t="shared" si="3"/>
        <v>1.0207823689152582</v>
      </c>
      <c r="D41" s="2">
        <f t="shared" si="2"/>
        <v>1.1236342522430502</v>
      </c>
      <c r="E41" s="1">
        <f t="shared" si="4"/>
        <v>18.62285474464696</v>
      </c>
    </row>
    <row r="42" spans="1:5" ht="15.75">
      <c r="A42" s="1">
        <v>22.35</v>
      </c>
      <c r="B42" s="1">
        <v>1.1206</v>
      </c>
      <c r="C42" s="1">
        <f t="shared" si="3"/>
        <v>1.0929631375816746</v>
      </c>
      <c r="D42" s="2">
        <f t="shared" si="2"/>
        <v>1.124245972534458</v>
      </c>
      <c r="E42" s="1">
        <f t="shared" si="4"/>
        <v>19.95708233953748</v>
      </c>
    </row>
    <row r="43" spans="1:5" ht="15.75">
      <c r="A43" s="1">
        <v>23.15</v>
      </c>
      <c r="B43" s="1">
        <v>1.0352</v>
      </c>
      <c r="C43" s="1">
        <f t="shared" si="3"/>
        <v>1.0097752611348068</v>
      </c>
      <c r="D43" s="2">
        <f t="shared" si="2"/>
        <v>1.1245722233565423</v>
      </c>
      <c r="E43" s="1">
        <f t="shared" si="4"/>
        <v>20.668463950593296</v>
      </c>
    </row>
    <row r="44" spans="1:5" ht="15.75">
      <c r="A44" s="1">
        <v>23.85</v>
      </c>
      <c r="B44" s="1">
        <v>1.1731</v>
      </c>
      <c r="C44" s="1">
        <f t="shared" si="3"/>
        <v>1.1443934538345375</v>
      </c>
      <c r="D44" s="2">
        <f t="shared" si="2"/>
        <v>1.1248576928258658</v>
      </c>
      <c r="E44" s="1">
        <f t="shared" si="4"/>
        <v>21.290764890938437</v>
      </c>
    </row>
    <row r="45" spans="1:5" ht="15.75">
      <c r="A45" s="1">
        <v>24.65</v>
      </c>
      <c r="B45" s="1">
        <v>1.1022</v>
      </c>
      <c r="C45" s="1">
        <f t="shared" si="3"/>
        <v>1.0753412223343082</v>
      </c>
      <c r="D45" s="2">
        <f t="shared" si="2"/>
        <v>1.12518394364795</v>
      </c>
      <c r="E45" s="1">
        <f t="shared" si="4"/>
        <v>22.00175975050453</v>
      </c>
    </row>
    <row r="46" spans="1:5" ht="15.75">
      <c r="A46" s="1">
        <v>25.05</v>
      </c>
      <c r="B46" s="1">
        <v>1.0838</v>
      </c>
      <c r="C46" s="1">
        <f t="shared" si="3"/>
        <v>1.057445057064005</v>
      </c>
      <c r="D46" s="2">
        <f t="shared" si="2"/>
        <v>1.1253470690589922</v>
      </c>
      <c r="E46" s="1">
        <f t="shared" si="4"/>
        <v>22.357205648928097</v>
      </c>
    </row>
    <row r="47" spans="1:5" ht="15.75">
      <c r="A47" s="1">
        <v>25.35</v>
      </c>
      <c r="B47" s="1">
        <v>1.1009</v>
      </c>
      <c r="C47" s="1">
        <f t="shared" si="3"/>
        <v>1.0741714828366211</v>
      </c>
      <c r="D47" s="2">
        <f t="shared" si="2"/>
        <v>1.1254694131172736</v>
      </c>
      <c r="E47" s="1">
        <f t="shared" si="4"/>
        <v>22.62376109370831</v>
      </c>
    </row>
    <row r="48" spans="1:5" ht="15.75">
      <c r="A48" s="1">
        <v>25.85</v>
      </c>
      <c r="B48" s="1">
        <v>1.0935</v>
      </c>
      <c r="C48" s="1">
        <f t="shared" si="3"/>
        <v>1.0670210880245734</v>
      </c>
      <c r="D48" s="2">
        <f t="shared" si="2"/>
        <v>1.1256733198810762</v>
      </c>
      <c r="E48" s="1">
        <f t="shared" si="4"/>
        <v>23.067939694346038</v>
      </c>
    </row>
    <row r="49" spans="1:5" ht="15.75">
      <c r="A49" s="1">
        <v>25.85</v>
      </c>
      <c r="B49" s="1">
        <v>1.1527</v>
      </c>
      <c r="C49" s="1">
        <f t="shared" si="3"/>
        <v>1.1247875703392098</v>
      </c>
      <c r="D49" s="2">
        <f t="shared" si="2"/>
        <v>1.1256733198810762</v>
      </c>
      <c r="E49" s="1">
        <f t="shared" si="4"/>
        <v>23.067939694346038</v>
      </c>
    </row>
    <row r="50" spans="1:5" ht="15.75">
      <c r="A50" s="1">
        <v>26.65</v>
      </c>
      <c r="B50" s="1">
        <v>1.1565</v>
      </c>
      <c r="C50" s="1">
        <f t="shared" si="3"/>
        <v>1.1286139088011544</v>
      </c>
      <c r="D50" s="2">
        <f t="shared" si="2"/>
        <v>1.1259995707031605</v>
      </c>
      <c r="E50" s="1">
        <f t="shared" si="4"/>
        <v>23.778419538934624</v>
      </c>
    </row>
    <row r="51" spans="1:5" ht="15.75">
      <c r="A51" s="1">
        <v>27.35</v>
      </c>
      <c r="B51" s="1">
        <v>1.077</v>
      </c>
      <c r="C51" s="1">
        <f t="shared" si="3"/>
        <v>1.0511272930249531</v>
      </c>
      <c r="D51" s="2">
        <f t="shared" si="2"/>
        <v>1.126285040172484</v>
      </c>
      <c r="E51" s="1">
        <f t="shared" si="4"/>
        <v>24.399931833808754</v>
      </c>
    </row>
    <row r="52" spans="1:5" ht="15.75">
      <c r="A52" s="1">
        <v>28.85</v>
      </c>
      <c r="B52" s="1">
        <v>1.2785</v>
      </c>
      <c r="C52" s="1">
        <f t="shared" si="3"/>
        <v>1.2480319957494355</v>
      </c>
      <c r="D52" s="2">
        <f t="shared" si="2"/>
        <v>1.126896760463892</v>
      </c>
      <c r="E52" s="1">
        <f t="shared" si="4"/>
        <v>25.73102093853075</v>
      </c>
    </row>
    <row r="53" spans="1:5" ht="15.75">
      <c r="A53" s="1">
        <v>29.65</v>
      </c>
      <c r="B53" s="1">
        <v>1.2383</v>
      </c>
      <c r="C53" s="1">
        <f t="shared" si="3"/>
        <v>1.2089167302861685</v>
      </c>
      <c r="D53" s="2">
        <f t="shared" si="2"/>
        <v>1.127223011285976</v>
      </c>
      <c r="E53" s="1">
        <f t="shared" si="4"/>
        <v>26.440729658092224</v>
      </c>
    </row>
    <row r="54" spans="1:5" ht="15.75">
      <c r="A54" s="1">
        <v>31.85</v>
      </c>
      <c r="B54" s="1">
        <v>1.135</v>
      </c>
      <c r="C54" s="1">
        <f t="shared" si="3"/>
        <v>1.1083873316258135</v>
      </c>
      <c r="D54" s="2">
        <f t="shared" si="2"/>
        <v>1.1281202010467075</v>
      </c>
      <c r="E54" s="1">
        <f t="shared" si="4"/>
        <v>28.390876458015466</v>
      </c>
    </row>
    <row r="55" spans="1:5" ht="15.75">
      <c r="A55" s="1">
        <v>32.65</v>
      </c>
      <c r="B55" s="1">
        <v>1.0596</v>
      </c>
      <c r="C55" s="1">
        <f t="shared" si="3"/>
        <v>1.0348636950801249</v>
      </c>
      <c r="D55" s="2">
        <f t="shared" si="2"/>
        <v>1.1284464518687918</v>
      </c>
      <c r="E55" s="1">
        <f t="shared" si="4"/>
        <v>29.09981572462855</v>
      </c>
    </row>
    <row r="56" spans="1:5" ht="15.75">
      <c r="A56" s="1">
        <v>33.35</v>
      </c>
      <c r="B56" s="1">
        <v>1.1147</v>
      </c>
      <c r="C56" s="1">
        <f t="shared" si="3"/>
        <v>1.088777205957306</v>
      </c>
      <c r="D56" s="2">
        <f t="shared" si="2"/>
        <v>1.1287319213381153</v>
      </c>
      <c r="E56" s="1">
        <f t="shared" si="4"/>
        <v>29.71998069628112</v>
      </c>
    </row>
    <row r="57" spans="1:5" ht="15.75">
      <c r="A57" s="1">
        <v>34.05</v>
      </c>
      <c r="B57" s="1">
        <v>1.0813</v>
      </c>
      <c r="C57" s="1">
        <f t="shared" si="3"/>
        <v>1.0562507628653048</v>
      </c>
      <c r="D57" s="2">
        <f t="shared" si="2"/>
        <v>1.129017390807439</v>
      </c>
      <c r="E57" s="1">
        <f t="shared" si="4"/>
        <v>30.339988860636655</v>
      </c>
    </row>
    <row r="58" spans="1:5" ht="15.75">
      <c r="A58" s="1">
        <v>34.6</v>
      </c>
      <c r="B58" s="1">
        <v>1.0568</v>
      </c>
      <c r="C58" s="1">
        <f t="shared" si="3"/>
        <v>1.0323926805113834</v>
      </c>
      <c r="D58" s="2">
        <f t="shared" si="2"/>
        <v>1.129241688247622</v>
      </c>
      <c r="E58" s="1">
        <f t="shared" si="4"/>
        <v>30.827041371825384</v>
      </c>
    </row>
    <row r="59" spans="1:5" ht="15.75">
      <c r="A59" s="1">
        <v>34.85</v>
      </c>
      <c r="B59" s="1">
        <v>1.0358</v>
      </c>
      <c r="C59" s="1">
        <f t="shared" si="3"/>
        <v>1.0119108116978595</v>
      </c>
      <c r="D59" s="2">
        <f t="shared" si="2"/>
        <v>1.1293436416295233</v>
      </c>
      <c r="E59" s="1">
        <f t="shared" si="4"/>
        <v>31.048408890784696</v>
      </c>
    </row>
    <row r="60" spans="1:5" ht="15.75">
      <c r="A60" s="1">
        <v>35.35</v>
      </c>
      <c r="B60" s="1">
        <v>1.2169</v>
      </c>
      <c r="C60" s="1">
        <f t="shared" si="3"/>
        <v>1.1889118442637558</v>
      </c>
      <c r="D60" s="2">
        <f t="shared" si="2"/>
        <v>1.129547548393326</v>
      </c>
      <c r="E60" s="1">
        <f t="shared" si="4"/>
        <v>31.491064005844883</v>
      </c>
    </row>
    <row r="61" spans="1:5" ht="15.75">
      <c r="A61" s="1">
        <v>36.15</v>
      </c>
      <c r="B61" s="1">
        <v>1.0574</v>
      </c>
      <c r="C61" s="1">
        <f t="shared" si="3"/>
        <v>1.0331884859533864</v>
      </c>
      <c r="D61" s="2">
        <f t="shared" si="2"/>
        <v>1.12987379921541</v>
      </c>
      <c r="E61" s="1">
        <f t="shared" si="4"/>
        <v>32.19910768342686</v>
      </c>
    </row>
    <row r="62" spans="1:5" ht="15.75">
      <c r="A62" s="1">
        <v>36.85</v>
      </c>
      <c r="B62" s="1">
        <v>0.9645</v>
      </c>
      <c r="C62" s="1">
        <f t="shared" si="3"/>
        <v>0.9425020046654573</v>
      </c>
      <c r="D62" s="2">
        <f t="shared" si="2"/>
        <v>1.1301592686847337</v>
      </c>
      <c r="E62" s="1">
        <f t="shared" si="4"/>
        <v>32.818489410760435</v>
      </c>
    </row>
    <row r="63" spans="1:5" ht="15.75">
      <c r="A63" s="1">
        <v>38.35</v>
      </c>
      <c r="B63" s="1">
        <v>1.0502</v>
      </c>
      <c r="C63" s="1">
        <f t="shared" si="3"/>
        <v>1.026448905409478</v>
      </c>
      <c r="D63" s="2">
        <f t="shared" si="2"/>
        <v>1.1307709889761415</v>
      </c>
      <c r="E63" s="1">
        <f t="shared" si="4"/>
        <v>34.14501796041679</v>
      </c>
    </row>
    <row r="64" spans="1:5" ht="15.75">
      <c r="A64" s="1">
        <v>39.15</v>
      </c>
      <c r="B64" s="1">
        <v>1.0897</v>
      </c>
      <c r="C64" s="1">
        <f t="shared" si="3"/>
        <v>1.0651671005772183</v>
      </c>
      <c r="D64" s="2">
        <f t="shared" si="2"/>
        <v>1.1310972397982257</v>
      </c>
      <c r="E64" s="1">
        <f t="shared" si="4"/>
        <v>34.85229578928207</v>
      </c>
    </row>
    <row r="65" spans="1:5" ht="15.75">
      <c r="A65" s="1">
        <v>39.85</v>
      </c>
      <c r="B65" s="1">
        <v>1.1762</v>
      </c>
      <c r="C65" s="1">
        <f t="shared" si="3"/>
        <v>1.1498250122258338</v>
      </c>
      <c r="D65" s="2">
        <f t="shared" si="2"/>
        <v>1.1313827092675492</v>
      </c>
      <c r="E65" s="1">
        <f t="shared" si="4"/>
        <v>35.47100773729582</v>
      </c>
    </row>
    <row r="66" spans="1:5" ht="15.75">
      <c r="A66" s="1">
        <v>41.12</v>
      </c>
      <c r="B66" s="1">
        <v>1.0595</v>
      </c>
      <c r="C66" s="1">
        <f t="shared" si="3"/>
        <v>1.035914010369697</v>
      </c>
      <c r="D66" s="2">
        <f t="shared" si="2"/>
        <v>1.131900632447608</v>
      </c>
      <c r="E66" s="1">
        <f t="shared" si="4"/>
        <v>36.59301435483235</v>
      </c>
    </row>
    <row r="67" spans="1:5" ht="15.75">
      <c r="A67" s="1">
        <v>41.35</v>
      </c>
      <c r="B67" s="1">
        <v>1.2236</v>
      </c>
      <c r="C67" s="1">
        <f t="shared" si="3"/>
        <v>1.196396910250662</v>
      </c>
      <c r="D67" s="2">
        <f t="shared" si="2"/>
        <v>1.1319944295589572</v>
      </c>
      <c r="E67" s="1">
        <f t="shared" si="4"/>
        <v>36.796195566677724</v>
      </c>
    </row>
    <row r="68" spans="1:5" ht="15.75">
      <c r="A68" s="1">
        <v>42.85</v>
      </c>
      <c r="B68" s="1">
        <v>1.2671</v>
      </c>
      <c r="C68" s="1">
        <f t="shared" si="3"/>
        <v>1.2391729554877957</v>
      </c>
      <c r="D68" s="2">
        <f t="shared" si="2"/>
        <v>1.132606149850365</v>
      </c>
      <c r="E68" s="1">
        <f t="shared" si="4"/>
        <v>38.12057474314447</v>
      </c>
    </row>
    <row r="69" spans="1:5" ht="15.75">
      <c r="A69" s="1">
        <v>43.32</v>
      </c>
      <c r="B69" s="1">
        <v>1.1222</v>
      </c>
      <c r="C69" s="1">
        <f t="shared" si="3"/>
        <v>1.0975340410338295</v>
      </c>
      <c r="D69" s="2">
        <f t="shared" si="2"/>
        <v>1.1327978222083395</v>
      </c>
      <c r="E69" s="1">
        <f t="shared" si="4"/>
        <v>38.535476670730944</v>
      </c>
    </row>
    <row r="70" spans="1:5" ht="15.75">
      <c r="A70" s="1">
        <v>43.55</v>
      </c>
      <c r="B70" s="1">
        <v>1.0825</v>
      </c>
      <c r="C70" s="1">
        <f t="shared" si="3"/>
        <v>1.058738496886163</v>
      </c>
      <c r="D70" s="2">
        <f t="shared" si="2"/>
        <v>1.1328916193196885</v>
      </c>
      <c r="E70" s="1">
        <f t="shared" si="4"/>
        <v>38.73849697388943</v>
      </c>
    </row>
    <row r="71" spans="1:5" ht="15.75">
      <c r="A71" s="1">
        <v>44.1</v>
      </c>
      <c r="B71" s="1">
        <v>1.3089</v>
      </c>
      <c r="C71" s="1">
        <f t="shared" si="3"/>
        <v>1.2802609769896303</v>
      </c>
      <c r="D71" s="2">
        <f t="shared" si="2"/>
        <v>1.1331159167598714</v>
      </c>
      <c r="E71" s="1">
        <f t="shared" si="4"/>
        <v>39.223884207326876</v>
      </c>
    </row>
    <row r="72" spans="1:5" ht="15.75">
      <c r="A72" s="1">
        <v>44.85</v>
      </c>
      <c r="B72" s="1">
        <v>1.198</v>
      </c>
      <c r="C72" s="1">
        <f t="shared" si="3"/>
        <v>1.1719024328893017</v>
      </c>
      <c r="D72" s="2">
        <f t="shared" si="2"/>
        <v>1.1334217769055754</v>
      </c>
      <c r="E72" s="1">
        <f t="shared" si="4"/>
        <v>39.88559727414973</v>
      </c>
    </row>
    <row r="73" spans="1:5" ht="15.75">
      <c r="A73" s="1">
        <v>45.65</v>
      </c>
      <c r="B73" s="1">
        <v>1.2532</v>
      </c>
      <c r="C73" s="1">
        <f t="shared" si="3"/>
        <v>1.2260281916084235</v>
      </c>
      <c r="D73" s="2">
        <f t="shared" si="2"/>
        <v>1.1337480277276595</v>
      </c>
      <c r="E73" s="1">
        <f t="shared" si="4"/>
        <v>40.59122143439936</v>
      </c>
    </row>
    <row r="74" spans="1:5" ht="15.75">
      <c r="A74" s="1">
        <v>46.35</v>
      </c>
      <c r="B74" s="1">
        <v>1.1874</v>
      </c>
      <c r="C74" s="1">
        <f t="shared" si="3"/>
        <v>1.161761190757225</v>
      </c>
      <c r="D74" s="2">
        <f t="shared" si="2"/>
        <v>1.1340334971969832</v>
      </c>
      <c r="E74" s="1">
        <f t="shared" si="4"/>
        <v>41.20848715162042</v>
      </c>
    </row>
    <row r="75" spans="1:5" ht="15.75">
      <c r="A75" s="1">
        <v>47.85</v>
      </c>
      <c r="B75" s="1">
        <v>1.2418</v>
      </c>
      <c r="C75" s="1">
        <f t="shared" si="3"/>
        <v>1.2152248475542742</v>
      </c>
      <c r="D75" s="2">
        <f t="shared" si="2"/>
        <v>1.134645217488391</v>
      </c>
      <c r="E75" s="1">
        <f t="shared" si="4"/>
        <v>42.53048629010033</v>
      </c>
    </row>
    <row r="76" spans="1:5" ht="15.75">
      <c r="A76" s="1">
        <v>48.65</v>
      </c>
      <c r="B76" s="1">
        <v>1.1739</v>
      </c>
      <c r="C76" s="1">
        <f t="shared" si="3"/>
        <v>1.1488980776302196</v>
      </c>
      <c r="D76" s="2">
        <f t="shared" si="2"/>
        <v>1.1349714683104752</v>
      </c>
      <c r="E76" s="1">
        <f t="shared" si="4"/>
        <v>43.23534982397478</v>
      </c>
    </row>
    <row r="77" spans="1:5" ht="15.75">
      <c r="A77" s="1">
        <v>49.35</v>
      </c>
      <c r="B77" s="1">
        <v>1.2537</v>
      </c>
      <c r="C77" s="1">
        <f t="shared" si="3"/>
        <v>1.2271107479861432</v>
      </c>
      <c r="D77" s="2">
        <f t="shared" si="2"/>
        <v>1.135256937779799</v>
      </c>
      <c r="E77" s="1">
        <f t="shared" si="4"/>
        <v>43.8519503279708</v>
      </c>
    </row>
    <row r="78" spans="1:5" ht="15.75">
      <c r="A78" s="1">
        <v>50.85</v>
      </c>
      <c r="B78" s="1">
        <v>1.1792</v>
      </c>
      <c r="C78" s="1">
        <f t="shared" si="3"/>
        <v>1.1544170615244702</v>
      </c>
      <c r="D78" s="2">
        <f t="shared" si="2"/>
        <v>1.1358686580712067</v>
      </c>
      <c r="E78" s="1">
        <f t="shared" si="4"/>
        <v>45.17252554530897</v>
      </c>
    </row>
    <row r="79" spans="1:5" ht="15.75">
      <c r="A79" s="1">
        <v>51.65</v>
      </c>
      <c r="B79" s="1">
        <v>1.2172</v>
      </c>
      <c r="C79" s="1">
        <f t="shared" si="3"/>
        <v>1.1917429922112532</v>
      </c>
      <c r="D79" s="2">
        <f t="shared" si="2"/>
        <v>1.1361949088932908</v>
      </c>
      <c r="E79" s="1">
        <f t="shared" si="4"/>
        <v>45.87663009087434</v>
      </c>
    </row>
    <row r="80" spans="1:5" ht="15.75">
      <c r="A80" s="1">
        <v>52.35</v>
      </c>
      <c r="B80" s="1">
        <v>1.1885</v>
      </c>
      <c r="C80" s="1">
        <f t="shared" si="3"/>
        <v>1.163749661429551</v>
      </c>
      <c r="D80" s="2">
        <f t="shared" si="2"/>
        <v>1.1364803783626145</v>
      </c>
      <c r="E80" s="1">
        <f t="shared" si="4"/>
        <v>46.49256681387217</v>
      </c>
    </row>
    <row r="81" spans="1:5" ht="15.75">
      <c r="A81" s="1">
        <v>53.05</v>
      </c>
      <c r="B81" s="1">
        <v>1.0967</v>
      </c>
      <c r="C81" s="1">
        <f t="shared" si="3"/>
        <v>1.0739595885683701</v>
      </c>
      <c r="D81" s="2">
        <f aca="true" t="shared" si="5" ref="D81:D144">G$18+G$20*A81</f>
        <v>1.1367658478319382</v>
      </c>
      <c r="E81" s="1">
        <f t="shared" si="4"/>
        <v>47.10834886022327</v>
      </c>
    </row>
    <row r="82" spans="1:5" ht="15.75">
      <c r="A82" s="1">
        <v>53.55</v>
      </c>
      <c r="B82" s="1">
        <v>1.2201</v>
      </c>
      <c r="C82" s="1">
        <f aca="true" t="shared" si="6" ref="C82:C145">B82*(1+($I$28+$I$29*A82)/(1282900)+($I$30+A82*$I$31-$I$32)/400)</f>
        <v>1.1948788913734756</v>
      </c>
      <c r="D82" s="2">
        <f t="shared" si="5"/>
        <v>1.1369697545957407</v>
      </c>
      <c r="E82" s="1">
        <f t="shared" si="4"/>
        <v>47.548114296356424</v>
      </c>
    </row>
    <row r="83" spans="1:5" ht="15.75">
      <c r="A83" s="1">
        <v>53.85</v>
      </c>
      <c r="B83" s="1">
        <v>1.099</v>
      </c>
      <c r="C83" s="1">
        <f t="shared" si="6"/>
        <v>1.0763243676817245</v>
      </c>
      <c r="D83" s="2">
        <f t="shared" si="5"/>
        <v>1.1370920986540223</v>
      </c>
      <c r="E83" s="1">
        <f t="shared" si="4"/>
        <v>47.81194516841605</v>
      </c>
    </row>
    <row r="84" spans="1:5" ht="15.75">
      <c r="A84" s="1">
        <v>54.35</v>
      </c>
      <c r="B84" s="1">
        <v>1.0984</v>
      </c>
      <c r="C84" s="1">
        <f t="shared" si="6"/>
        <v>1.075807003035727</v>
      </c>
      <c r="D84" s="2">
        <f t="shared" si="5"/>
        <v>1.137296005417825</v>
      </c>
      <c r="E84" s="1">
        <f t="shared" si="4"/>
        <v>48.25158445108135</v>
      </c>
    </row>
    <row r="85" spans="1:5" ht="15.75">
      <c r="A85" s="1">
        <v>55.15</v>
      </c>
      <c r="B85" s="1">
        <v>1.2009</v>
      </c>
      <c r="C85" s="1">
        <f t="shared" si="6"/>
        <v>1.17632157849023</v>
      </c>
      <c r="D85" s="2">
        <f t="shared" si="5"/>
        <v>1.1376222562399092</v>
      </c>
      <c r="E85" s="1">
        <f aca="true" t="shared" si="7" ref="E85:E148">E84+(A85-A84)/D85</f>
        <v>48.95480557356903</v>
      </c>
    </row>
    <row r="86" spans="1:5" ht="15.75">
      <c r="A86" s="1">
        <v>55.85</v>
      </c>
      <c r="B86" s="1">
        <v>1.4439</v>
      </c>
      <c r="C86" s="1">
        <f t="shared" si="6"/>
        <v>1.4144774742794768</v>
      </c>
      <c r="D86" s="2">
        <f t="shared" si="5"/>
        <v>1.1379077257092327</v>
      </c>
      <c r="E86" s="1">
        <f t="shared" si="7"/>
        <v>49.56996968941481</v>
      </c>
    </row>
    <row r="87" spans="1:5" ht="15.75">
      <c r="A87" s="1">
        <v>57.35</v>
      </c>
      <c r="B87" s="1">
        <v>1.1752</v>
      </c>
      <c r="C87" s="1">
        <f t="shared" si="6"/>
        <v>1.1514783103272754</v>
      </c>
      <c r="D87" s="2">
        <f t="shared" si="5"/>
        <v>1.1385194460006407</v>
      </c>
      <c r="E87" s="1">
        <f t="shared" si="7"/>
        <v>50.88747024267208</v>
      </c>
    </row>
    <row r="88" spans="1:5" ht="15.75">
      <c r="A88" s="1">
        <v>58.15</v>
      </c>
      <c r="B88" s="1">
        <v>1.3796</v>
      </c>
      <c r="C88" s="1">
        <f t="shared" si="6"/>
        <v>1.3518936346140842</v>
      </c>
      <c r="D88" s="2">
        <f t="shared" si="5"/>
        <v>1.1388456968227247</v>
      </c>
      <c r="E88" s="1">
        <f t="shared" si="7"/>
        <v>51.589935907890755</v>
      </c>
    </row>
    <row r="89" spans="1:5" ht="15.75">
      <c r="A89" s="1">
        <v>58.85</v>
      </c>
      <c r="B89" s="1">
        <v>1.2312</v>
      </c>
      <c r="C89" s="1">
        <f t="shared" si="6"/>
        <v>1.2065841861709643</v>
      </c>
      <c r="D89" s="2">
        <f t="shared" si="5"/>
        <v>1.1391311662920485</v>
      </c>
      <c r="E89" s="1">
        <f t="shared" si="7"/>
        <v>52.2044393300722</v>
      </c>
    </row>
    <row r="90" spans="1:5" ht="15.75">
      <c r="A90" s="1">
        <v>60.35</v>
      </c>
      <c r="B90" s="1">
        <v>1.0829</v>
      </c>
      <c r="C90" s="1">
        <f t="shared" si="6"/>
        <v>1.061456992631637</v>
      </c>
      <c r="D90" s="2">
        <f t="shared" si="5"/>
        <v>1.1397428865834562</v>
      </c>
      <c r="E90" s="1">
        <f t="shared" si="7"/>
        <v>53.52052563134008</v>
      </c>
    </row>
    <row r="91" spans="1:5" ht="15.75">
      <c r="A91" s="1">
        <v>61.15</v>
      </c>
      <c r="B91" s="1">
        <v>1.1444</v>
      </c>
      <c r="C91" s="1">
        <f t="shared" si="6"/>
        <v>1.1218563189825068</v>
      </c>
      <c r="D91" s="2">
        <f t="shared" si="5"/>
        <v>1.1400691374055405</v>
      </c>
      <c r="E91" s="1">
        <f t="shared" si="7"/>
        <v>54.22223746069506</v>
      </c>
    </row>
    <row r="92" spans="1:5" ht="15.75">
      <c r="A92" s="1">
        <v>61.85</v>
      </c>
      <c r="B92" s="1">
        <v>1.153</v>
      </c>
      <c r="C92" s="1">
        <f t="shared" si="6"/>
        <v>1.1303901535270742</v>
      </c>
      <c r="D92" s="2">
        <f t="shared" si="5"/>
        <v>1.140354606874864</v>
      </c>
      <c r="E92" s="1">
        <f t="shared" si="7"/>
        <v>54.836081606875474</v>
      </c>
    </row>
    <row r="93" spans="1:5" ht="15.75">
      <c r="A93" s="1">
        <v>62.55</v>
      </c>
      <c r="B93" s="1">
        <v>1.1106</v>
      </c>
      <c r="C93" s="1">
        <f t="shared" si="6"/>
        <v>1.088921050014622</v>
      </c>
      <c r="D93" s="2">
        <f t="shared" si="5"/>
        <v>1.1406400763441877</v>
      </c>
      <c r="E93" s="1">
        <f t="shared" si="7"/>
        <v>55.449772125486334</v>
      </c>
    </row>
    <row r="94" spans="1:5" ht="15.75">
      <c r="A94" s="1">
        <v>63.05</v>
      </c>
      <c r="B94" s="1">
        <v>0.9652</v>
      </c>
      <c r="C94" s="1">
        <f t="shared" si="6"/>
        <v>0.9464209988571214</v>
      </c>
      <c r="D94" s="2">
        <f t="shared" si="5"/>
        <v>1.1408439831079904</v>
      </c>
      <c r="E94" s="1">
        <f t="shared" si="7"/>
        <v>55.88804414813211</v>
      </c>
    </row>
    <row r="95" spans="1:5" ht="15.75">
      <c r="A95" s="1">
        <v>63.35</v>
      </c>
      <c r="B95" s="1">
        <v>1.2781</v>
      </c>
      <c r="C95" s="1">
        <f t="shared" si="6"/>
        <v>1.2532822434812785</v>
      </c>
      <c r="D95" s="2">
        <f t="shared" si="5"/>
        <v>1.140966327166272</v>
      </c>
      <c r="E95" s="1">
        <f t="shared" si="7"/>
        <v>56.15097916458004</v>
      </c>
    </row>
    <row r="96" spans="1:5" ht="15.75">
      <c r="A96" s="1">
        <v>63.85</v>
      </c>
      <c r="B96" s="1">
        <v>1.0091</v>
      </c>
      <c r="C96" s="1">
        <f t="shared" si="6"/>
        <v>0.989570147339508</v>
      </c>
      <c r="D96" s="2">
        <f t="shared" si="5"/>
        <v>1.1411702339300744</v>
      </c>
      <c r="E96" s="1">
        <f t="shared" si="7"/>
        <v>56.58912588899823</v>
      </c>
    </row>
    <row r="97" spans="1:5" ht="15.75">
      <c r="A97" s="1">
        <v>65.35</v>
      </c>
      <c r="B97" s="1">
        <v>1.1154</v>
      </c>
      <c r="C97" s="1">
        <f t="shared" si="6"/>
        <v>1.094026874216347</v>
      </c>
      <c r="D97" s="2">
        <f t="shared" si="5"/>
        <v>1.1417819542214824</v>
      </c>
      <c r="E97" s="1">
        <f t="shared" si="7"/>
        <v>57.9028618387162</v>
      </c>
    </row>
    <row r="98" spans="1:5" ht="15.75">
      <c r="A98" s="1">
        <v>66.85</v>
      </c>
      <c r="B98" s="1">
        <v>1.2505</v>
      </c>
      <c r="C98" s="1">
        <f t="shared" si="6"/>
        <v>1.2267780609478505</v>
      </c>
      <c r="D98" s="2">
        <f t="shared" si="5"/>
        <v>1.1423936745128902</v>
      </c>
      <c r="E98" s="1">
        <f t="shared" si="7"/>
        <v>59.21589431908212</v>
      </c>
    </row>
    <row r="99" spans="1:5" ht="15.75">
      <c r="A99" s="1">
        <v>67.65</v>
      </c>
      <c r="B99" s="1">
        <v>1.4324</v>
      </c>
      <c r="C99" s="1">
        <f t="shared" si="6"/>
        <v>1.4053740147009544</v>
      </c>
      <c r="D99" s="2">
        <f t="shared" si="5"/>
        <v>1.1427199253349745</v>
      </c>
      <c r="E99" s="1">
        <f t="shared" si="7"/>
        <v>59.91597837490664</v>
      </c>
    </row>
    <row r="100" spans="1:5" ht="15.75">
      <c r="A100" s="1">
        <v>68.35</v>
      </c>
      <c r="B100" s="1">
        <v>1.134</v>
      </c>
      <c r="C100" s="1">
        <f t="shared" si="6"/>
        <v>1.112705659499644</v>
      </c>
      <c r="D100" s="2">
        <f t="shared" si="5"/>
        <v>1.143005394804298</v>
      </c>
      <c r="E100" s="1">
        <f t="shared" si="7"/>
        <v>60.52839893143415</v>
      </c>
    </row>
    <row r="101" spans="1:5" ht="15.75">
      <c r="A101" s="1">
        <v>69.85</v>
      </c>
      <c r="B101" s="1">
        <v>1.2817</v>
      </c>
      <c r="C101" s="1">
        <f t="shared" si="6"/>
        <v>1.2578780766512423</v>
      </c>
      <c r="D101" s="2">
        <f t="shared" si="5"/>
        <v>1.1436171150957057</v>
      </c>
      <c r="E101" s="1">
        <f t="shared" si="7"/>
        <v>61.84002673080865</v>
      </c>
    </row>
    <row r="102" spans="1:5" ht="15.75">
      <c r="A102" s="1">
        <v>70.65</v>
      </c>
      <c r="B102" s="1">
        <v>1.1362</v>
      </c>
      <c r="C102" s="1">
        <f t="shared" si="6"/>
        <v>1.1151986450304514</v>
      </c>
      <c r="D102" s="2">
        <f t="shared" si="5"/>
        <v>1.14394336591779</v>
      </c>
      <c r="E102" s="1">
        <f t="shared" si="7"/>
        <v>62.5393620509258</v>
      </c>
    </row>
    <row r="103" spans="1:5" ht="15.75">
      <c r="A103" s="1">
        <v>71.35</v>
      </c>
      <c r="B103" s="1">
        <v>1.0876</v>
      </c>
      <c r="C103" s="1">
        <f t="shared" si="6"/>
        <v>1.0675943510378274</v>
      </c>
      <c r="D103" s="2">
        <f t="shared" si="5"/>
        <v>1.1442288353871137</v>
      </c>
      <c r="E103" s="1">
        <f t="shared" si="7"/>
        <v>63.15112779074232</v>
      </c>
    </row>
    <row r="104" spans="1:5" ht="15.75">
      <c r="A104" s="1">
        <v>72.05</v>
      </c>
      <c r="B104" s="1">
        <v>1.0493</v>
      </c>
      <c r="C104" s="1">
        <f t="shared" si="6"/>
        <v>1.030092814091732</v>
      </c>
      <c r="D104" s="2">
        <f t="shared" si="5"/>
        <v>1.1445143048564372</v>
      </c>
      <c r="E104" s="1">
        <f t="shared" si="7"/>
        <v>63.76274094142968</v>
      </c>
    </row>
    <row r="105" spans="1:5" ht="15.75">
      <c r="A105" s="1">
        <v>72.6</v>
      </c>
      <c r="B105" s="1">
        <v>1.1814</v>
      </c>
      <c r="C105" s="1">
        <f t="shared" si="6"/>
        <v>1.1598578759764937</v>
      </c>
      <c r="D105" s="2">
        <f t="shared" si="5"/>
        <v>1.1447386022966202</v>
      </c>
      <c r="E105" s="1">
        <f t="shared" si="7"/>
        <v>64.24319997277236</v>
      </c>
    </row>
    <row r="106" spans="1:5" ht="15.75">
      <c r="A106" s="1">
        <v>72.85</v>
      </c>
      <c r="B106" s="1">
        <v>1.3222</v>
      </c>
      <c r="C106" s="1">
        <f t="shared" si="6"/>
        <v>1.2981327571009809</v>
      </c>
      <c r="D106" s="2">
        <f t="shared" si="5"/>
        <v>1.1448405556785215</v>
      </c>
      <c r="E106" s="1">
        <f t="shared" si="7"/>
        <v>64.4615709928764</v>
      </c>
    </row>
    <row r="107" spans="1:5" ht="15.75">
      <c r="A107" s="1">
        <v>73.35</v>
      </c>
      <c r="B107" s="1">
        <v>1.128</v>
      </c>
      <c r="C107" s="1">
        <f t="shared" si="6"/>
        <v>1.1075398163716959</v>
      </c>
      <c r="D107" s="2">
        <f t="shared" si="5"/>
        <v>1.1450444624423242</v>
      </c>
      <c r="E107" s="1">
        <f t="shared" si="7"/>
        <v>64.89823525911243</v>
      </c>
    </row>
    <row r="108" spans="1:5" ht="15.75">
      <c r="A108" s="1">
        <v>74.15</v>
      </c>
      <c r="B108" s="1">
        <v>1.0757</v>
      </c>
      <c r="C108" s="1">
        <f t="shared" si="6"/>
        <v>1.0562985436907693</v>
      </c>
      <c r="D108" s="2">
        <f t="shared" si="5"/>
        <v>1.1453707132644082</v>
      </c>
      <c r="E108" s="1">
        <f t="shared" si="7"/>
        <v>65.59669907587961</v>
      </c>
    </row>
    <row r="109" spans="1:5" ht="15.75">
      <c r="A109" s="1">
        <v>74.85</v>
      </c>
      <c r="B109" s="1">
        <v>1.2972</v>
      </c>
      <c r="C109" s="1">
        <f t="shared" si="6"/>
        <v>1.2739197023267599</v>
      </c>
      <c r="D109" s="2">
        <f t="shared" si="5"/>
        <v>1.145656182733732</v>
      </c>
      <c r="E109" s="1">
        <f t="shared" si="7"/>
        <v>66.2077026304798</v>
      </c>
    </row>
    <row r="110" spans="1:5" ht="15.75">
      <c r="A110" s="1">
        <v>76.35</v>
      </c>
      <c r="B110" s="1">
        <v>1.1318</v>
      </c>
      <c r="C110" s="1">
        <f t="shared" si="6"/>
        <v>1.111705241591077</v>
      </c>
      <c r="D110" s="2">
        <f t="shared" si="5"/>
        <v>1.1462679030251397</v>
      </c>
      <c r="E110" s="1">
        <f t="shared" si="7"/>
        <v>67.51629724090317</v>
      </c>
    </row>
    <row r="111" spans="1:5" ht="15.75">
      <c r="A111" s="1">
        <v>77.15</v>
      </c>
      <c r="B111" s="1">
        <v>1.3587</v>
      </c>
      <c r="C111" s="1">
        <f t="shared" si="6"/>
        <v>1.3347157500778757</v>
      </c>
      <c r="D111" s="2">
        <f t="shared" si="5"/>
        <v>1.146594153847224</v>
      </c>
      <c r="E111" s="1">
        <f t="shared" si="7"/>
        <v>68.21401578177985</v>
      </c>
    </row>
    <row r="112" spans="1:5" ht="15.75">
      <c r="A112" s="1">
        <v>77.85</v>
      </c>
      <c r="B112" s="1">
        <v>1.1671</v>
      </c>
      <c r="C112" s="1">
        <f t="shared" si="6"/>
        <v>1.1466024502587495</v>
      </c>
      <c r="D112" s="2">
        <f t="shared" si="5"/>
        <v>1.1468796233165475</v>
      </c>
      <c r="E112" s="1">
        <f t="shared" si="7"/>
        <v>68.82436754474493</v>
      </c>
    </row>
    <row r="113" spans="1:5" ht="15.75">
      <c r="A113" s="1">
        <v>79.35</v>
      </c>
      <c r="B113" s="1">
        <v>1.1159</v>
      </c>
      <c r="C113" s="1">
        <f t="shared" si="6"/>
        <v>1.096515790585931</v>
      </c>
      <c r="D113" s="2">
        <f t="shared" si="5"/>
        <v>1.1474913436079555</v>
      </c>
      <c r="E113" s="1">
        <f t="shared" si="7"/>
        <v>70.13156694834451</v>
      </c>
    </row>
    <row r="114" spans="1:5" ht="15.75">
      <c r="A114" s="1">
        <v>80.15</v>
      </c>
      <c r="B114" s="1">
        <v>1.0875</v>
      </c>
      <c r="C114" s="1">
        <f t="shared" si="6"/>
        <v>1.0687204181324763</v>
      </c>
      <c r="D114" s="2">
        <f t="shared" si="5"/>
        <v>1.1478175944300395</v>
      </c>
      <c r="E114" s="1">
        <f t="shared" si="7"/>
        <v>70.8285418020862</v>
      </c>
    </row>
    <row r="115" spans="1:5" ht="15.75">
      <c r="A115" s="1">
        <v>80.85</v>
      </c>
      <c r="B115" s="1">
        <v>1.3306</v>
      </c>
      <c r="C115" s="1">
        <f t="shared" si="6"/>
        <v>1.3077415765685412</v>
      </c>
      <c r="D115" s="2">
        <f t="shared" si="5"/>
        <v>1.1481030638993632</v>
      </c>
      <c r="E115" s="1">
        <f t="shared" si="7"/>
        <v>71.43824316253946</v>
      </c>
    </row>
    <row r="116" spans="1:5" ht="15.75">
      <c r="A116" s="1">
        <v>81.55</v>
      </c>
      <c r="B116" s="1">
        <v>1.081</v>
      </c>
      <c r="C116" s="1">
        <f t="shared" si="6"/>
        <v>1.0625262632975074</v>
      </c>
      <c r="D116" s="2">
        <f t="shared" si="5"/>
        <v>1.148388533368687</v>
      </c>
      <c r="E116" s="1">
        <f t="shared" si="7"/>
        <v>72.04779296181047</v>
      </c>
    </row>
    <row r="117" spans="1:5" ht="15.75">
      <c r="A117" s="1">
        <v>82.05</v>
      </c>
      <c r="B117" s="1">
        <v>1.1256</v>
      </c>
      <c r="C117" s="1">
        <f t="shared" si="6"/>
        <v>1.1064360674577167</v>
      </c>
      <c r="D117" s="2">
        <f t="shared" si="5"/>
        <v>1.1485924401324894</v>
      </c>
      <c r="E117" s="1">
        <f t="shared" si="7"/>
        <v>72.48310838138813</v>
      </c>
    </row>
    <row r="118" spans="1:5" ht="15.75">
      <c r="A118" s="1">
        <v>82.35</v>
      </c>
      <c r="B118" s="1">
        <v>1.2047</v>
      </c>
      <c r="C118" s="1">
        <f t="shared" si="6"/>
        <v>1.184235581141026</v>
      </c>
      <c r="D118" s="2">
        <f t="shared" si="5"/>
        <v>1.148714784190771</v>
      </c>
      <c r="E118" s="1">
        <f t="shared" si="7"/>
        <v>72.74426981513022</v>
      </c>
    </row>
    <row r="119" spans="1:5" ht="15.75">
      <c r="A119" s="1">
        <v>83.65</v>
      </c>
      <c r="B119" s="1">
        <v>1.1243</v>
      </c>
      <c r="C119" s="1">
        <f t="shared" si="6"/>
        <v>1.105388319624305</v>
      </c>
      <c r="D119" s="2">
        <f t="shared" si="5"/>
        <v>1.149244941776658</v>
      </c>
      <c r="E119" s="1">
        <f t="shared" si="7"/>
        <v>73.87544729761737</v>
      </c>
    </row>
    <row r="120" spans="1:5" ht="15.75">
      <c r="A120" s="1">
        <v>84.35</v>
      </c>
      <c r="B120" s="1">
        <v>1.2119</v>
      </c>
      <c r="C120" s="1">
        <f t="shared" si="6"/>
        <v>1.1916233345862501</v>
      </c>
      <c r="D120" s="2">
        <f t="shared" si="5"/>
        <v>1.1495304112459814</v>
      </c>
      <c r="E120" s="1">
        <f t="shared" si="7"/>
        <v>74.48439160492043</v>
      </c>
    </row>
    <row r="121" spans="1:5" ht="15.75">
      <c r="A121" s="1">
        <v>85.85</v>
      </c>
      <c r="B121" s="1">
        <v>1.1769</v>
      </c>
      <c r="C121" s="1">
        <f t="shared" si="6"/>
        <v>1.157434759879359</v>
      </c>
      <c r="D121" s="2">
        <f t="shared" si="5"/>
        <v>1.1501421315373892</v>
      </c>
      <c r="E121" s="1">
        <f t="shared" si="7"/>
        <v>75.78857824313614</v>
      </c>
    </row>
    <row r="122" spans="1:5" ht="15.75">
      <c r="A122" s="1">
        <v>87.35</v>
      </c>
      <c r="B122" s="1">
        <v>1.2063</v>
      </c>
      <c r="C122" s="1">
        <f t="shared" si="6"/>
        <v>1.1865799721466075</v>
      </c>
      <c r="D122" s="2">
        <f t="shared" si="5"/>
        <v>1.1507538518287972</v>
      </c>
      <c r="E122" s="1">
        <f t="shared" si="7"/>
        <v>77.09207159891868</v>
      </c>
    </row>
    <row r="123" spans="1:5" ht="15.75">
      <c r="A123" s="1">
        <v>87.35</v>
      </c>
      <c r="B123" s="1">
        <v>1.2063</v>
      </c>
      <c r="C123" s="1">
        <f t="shared" si="6"/>
        <v>1.1865799721466075</v>
      </c>
      <c r="D123" s="2">
        <f t="shared" si="5"/>
        <v>1.1507538518287972</v>
      </c>
      <c r="E123" s="1">
        <f t="shared" si="7"/>
        <v>77.09207159891868</v>
      </c>
    </row>
    <row r="124" spans="1:5" ht="15.75">
      <c r="A124" s="1">
        <v>87.35</v>
      </c>
      <c r="B124" s="1">
        <v>1.2063</v>
      </c>
      <c r="C124" s="1">
        <f t="shared" si="6"/>
        <v>1.1865799721466075</v>
      </c>
      <c r="D124" s="2">
        <f t="shared" si="5"/>
        <v>1.1507538518287972</v>
      </c>
      <c r="E124" s="1">
        <f t="shared" si="7"/>
        <v>77.09207159891868</v>
      </c>
    </row>
    <row r="125" spans="1:5" ht="15.75">
      <c r="A125" s="1">
        <v>88.85</v>
      </c>
      <c r="B125" s="1">
        <v>1.2049</v>
      </c>
      <c r="C125" s="1">
        <f t="shared" si="6"/>
        <v>1.1854340611854879</v>
      </c>
      <c r="D125" s="2">
        <f t="shared" si="5"/>
        <v>1.151365572120205</v>
      </c>
      <c r="E125" s="1">
        <f t="shared" si="7"/>
        <v>78.39487240894967</v>
      </c>
    </row>
    <row r="126" spans="1:5" ht="15.75">
      <c r="A126" s="1">
        <v>88.85</v>
      </c>
      <c r="B126" s="1">
        <v>1.2049</v>
      </c>
      <c r="C126" s="1">
        <f t="shared" si="6"/>
        <v>1.1854340611854879</v>
      </c>
      <c r="D126" s="2">
        <f t="shared" si="5"/>
        <v>1.151365572120205</v>
      </c>
      <c r="E126" s="1">
        <f t="shared" si="7"/>
        <v>78.39487240894967</v>
      </c>
    </row>
    <row r="127" spans="1:5" ht="15.75">
      <c r="A127" s="1">
        <v>90.35</v>
      </c>
      <c r="B127" s="1">
        <v>1.1638</v>
      </c>
      <c r="C127" s="1">
        <f t="shared" si="6"/>
        <v>1.1452213742802546</v>
      </c>
      <c r="D127" s="2">
        <f t="shared" si="5"/>
        <v>1.1519772924116127</v>
      </c>
      <c r="E127" s="1">
        <f t="shared" si="7"/>
        <v>79.69698140873717</v>
      </c>
    </row>
    <row r="128" spans="1:5" ht="15.75">
      <c r="A128" s="1">
        <v>90.35</v>
      </c>
      <c r="B128" s="1">
        <v>1.1915</v>
      </c>
      <c r="C128" s="1">
        <f t="shared" si="6"/>
        <v>1.1724791780846566</v>
      </c>
      <c r="D128" s="2">
        <f t="shared" si="5"/>
        <v>1.1519772924116127</v>
      </c>
      <c r="E128" s="1">
        <f t="shared" si="7"/>
        <v>79.69698140873717</v>
      </c>
    </row>
    <row r="129" spans="1:5" ht="15.75">
      <c r="A129" s="1">
        <v>91.05</v>
      </c>
      <c r="B129" s="1">
        <v>1.2376</v>
      </c>
      <c r="C129" s="1">
        <f t="shared" si="6"/>
        <v>1.217954071341697</v>
      </c>
      <c r="D129" s="2">
        <f t="shared" si="5"/>
        <v>1.1522627618809365</v>
      </c>
      <c r="E129" s="1">
        <f t="shared" si="7"/>
        <v>80.30448173171675</v>
      </c>
    </row>
    <row r="130" spans="1:5" ht="15.75">
      <c r="A130" s="1">
        <v>92.35</v>
      </c>
      <c r="B130" s="1">
        <v>1.1052</v>
      </c>
      <c r="C130" s="1">
        <f t="shared" si="6"/>
        <v>1.0878396127595065</v>
      </c>
      <c r="D130" s="2">
        <f t="shared" si="5"/>
        <v>1.1527929194668232</v>
      </c>
      <c r="E130" s="1">
        <f t="shared" si="7"/>
        <v>81.43217776284891</v>
      </c>
    </row>
    <row r="131" spans="1:5" ht="15.75">
      <c r="A131" s="1">
        <v>93.85</v>
      </c>
      <c r="B131" s="1">
        <v>1.1824</v>
      </c>
      <c r="C131" s="1">
        <f t="shared" si="6"/>
        <v>1.1640538468274382</v>
      </c>
      <c r="D131" s="2">
        <f t="shared" si="5"/>
        <v>1.1534046397582312</v>
      </c>
      <c r="E131" s="1">
        <f t="shared" si="7"/>
        <v>82.7326753924704</v>
      </c>
    </row>
    <row r="132" spans="1:5" ht="15.75">
      <c r="A132" s="1">
        <v>95.35</v>
      </c>
      <c r="B132" s="1">
        <v>1.1828</v>
      </c>
      <c r="C132" s="1">
        <f t="shared" si="6"/>
        <v>1.1646746022465284</v>
      </c>
      <c r="D132" s="2">
        <f t="shared" si="5"/>
        <v>1.154016360049639</v>
      </c>
      <c r="E132" s="1">
        <f t="shared" si="7"/>
        <v>84.03248365509805</v>
      </c>
    </row>
    <row r="133" spans="1:5" ht="15.75">
      <c r="A133" s="1">
        <v>96.85</v>
      </c>
      <c r="B133" s="1">
        <v>1.167</v>
      </c>
      <c r="C133" s="1">
        <f t="shared" si="6"/>
        <v>1.1493406537692805</v>
      </c>
      <c r="D133" s="2">
        <f t="shared" si="5"/>
        <v>1.1546280803410467</v>
      </c>
      <c r="E133" s="1">
        <f t="shared" si="7"/>
        <v>85.33160328118313</v>
      </c>
    </row>
    <row r="134" spans="1:5" ht="15.75">
      <c r="A134" s="1">
        <v>98.35</v>
      </c>
      <c r="B134" s="1">
        <v>1.1854</v>
      </c>
      <c r="C134" s="1">
        <f t="shared" si="6"/>
        <v>1.1676896809364412</v>
      </c>
      <c r="D134" s="2">
        <f t="shared" si="5"/>
        <v>1.1552398006324545</v>
      </c>
      <c r="E134" s="1">
        <f t="shared" si="7"/>
        <v>86.63003500001658</v>
      </c>
    </row>
    <row r="135" spans="1:5" ht="15.75">
      <c r="A135" s="1">
        <v>99.85</v>
      </c>
      <c r="B135" s="1">
        <v>1.5413</v>
      </c>
      <c r="C135" s="1">
        <f t="shared" si="6"/>
        <v>1.5185681545927106</v>
      </c>
      <c r="D135" s="2">
        <f t="shared" si="5"/>
        <v>1.1558515209238625</v>
      </c>
      <c r="E135" s="1">
        <f t="shared" si="7"/>
        <v>87.92777953973139</v>
      </c>
    </row>
    <row r="136" spans="1:5" ht="15.75">
      <c r="A136" s="1">
        <v>100.55</v>
      </c>
      <c r="B136" s="1">
        <v>1.1893</v>
      </c>
      <c r="C136" s="1">
        <f t="shared" si="6"/>
        <v>1.1718661201363725</v>
      </c>
      <c r="D136" s="2">
        <f t="shared" si="5"/>
        <v>1.156136990393186</v>
      </c>
      <c r="E136" s="1">
        <f t="shared" si="7"/>
        <v>88.53324412205735</v>
      </c>
    </row>
    <row r="137" spans="1:5" ht="15.75">
      <c r="A137" s="1">
        <v>101.05</v>
      </c>
      <c r="B137" s="1">
        <v>1.1748</v>
      </c>
      <c r="C137" s="1">
        <f t="shared" si="6"/>
        <v>1.157653817046831</v>
      </c>
      <c r="D137" s="2">
        <f t="shared" si="5"/>
        <v>1.1563408971569886</v>
      </c>
      <c r="E137" s="1">
        <f t="shared" si="7"/>
        <v>88.96564256202373</v>
      </c>
    </row>
    <row r="138" spans="1:5" ht="15.75">
      <c r="A138" s="1">
        <v>101.85</v>
      </c>
      <c r="B138" s="1">
        <v>1.2032</v>
      </c>
      <c r="C138" s="1">
        <f t="shared" si="6"/>
        <v>1.185762453624887</v>
      </c>
      <c r="D138" s="2">
        <f t="shared" si="5"/>
        <v>1.1566671479790729</v>
      </c>
      <c r="E138" s="1">
        <f t="shared" si="7"/>
        <v>89.65728492551418</v>
      </c>
    </row>
    <row r="139" spans="1:5" ht="15.75">
      <c r="A139" s="1">
        <v>103.35</v>
      </c>
      <c r="B139" s="1">
        <v>1.1337</v>
      </c>
      <c r="C139" s="1">
        <f t="shared" si="6"/>
        <v>1.1174872324830591</v>
      </c>
      <c r="D139" s="2">
        <f t="shared" si="5"/>
        <v>1.1572788682704807</v>
      </c>
      <c r="E139" s="1">
        <f t="shared" si="7"/>
        <v>90.95342887242795</v>
      </c>
    </row>
    <row r="140" spans="1:5" ht="15.75">
      <c r="A140" s="1">
        <v>106.35</v>
      </c>
      <c r="B140" s="1">
        <v>1.2474</v>
      </c>
      <c r="C140" s="1">
        <f t="shared" si="6"/>
        <v>1.2300399517130842</v>
      </c>
      <c r="D140" s="2">
        <f t="shared" si="5"/>
        <v>1.1585023088532962</v>
      </c>
      <c r="E140" s="1">
        <f t="shared" si="7"/>
        <v>93.54297917118346</v>
      </c>
    </row>
    <row r="141" spans="1:5" ht="15.75">
      <c r="A141" s="1">
        <v>107.85</v>
      </c>
      <c r="B141" s="1">
        <v>1.1443</v>
      </c>
      <c r="C141" s="1">
        <f t="shared" si="6"/>
        <v>1.1285943672157177</v>
      </c>
      <c r="D141" s="2">
        <f t="shared" si="5"/>
        <v>1.1591140291447042</v>
      </c>
      <c r="E141" s="1">
        <f t="shared" si="7"/>
        <v>94.83707100536377</v>
      </c>
    </row>
    <row r="142" spans="1:5" ht="15.75">
      <c r="A142" s="1">
        <v>109.35</v>
      </c>
      <c r="B142" s="1">
        <v>1.1777</v>
      </c>
      <c r="C142" s="1">
        <f t="shared" si="6"/>
        <v>1.161761932067046</v>
      </c>
      <c r="D142" s="2">
        <f t="shared" si="5"/>
        <v>1.159725749436112</v>
      </c>
      <c r="E142" s="1">
        <f t="shared" si="7"/>
        <v>96.13048024520288</v>
      </c>
    </row>
    <row r="143" spans="1:5" ht="15.75">
      <c r="A143" s="1">
        <v>110.05</v>
      </c>
      <c r="B143" s="1">
        <v>1.0225</v>
      </c>
      <c r="C143" s="1">
        <f t="shared" si="6"/>
        <v>1.0087538483455731</v>
      </c>
      <c r="D143" s="2">
        <f t="shared" si="5"/>
        <v>1.1600112189054357</v>
      </c>
      <c r="E143" s="1">
        <f t="shared" si="7"/>
        <v>96.73392268488938</v>
      </c>
    </row>
    <row r="144" spans="1:5" ht="15.75">
      <c r="A144" s="1">
        <v>110.6</v>
      </c>
      <c r="B144" s="1">
        <v>1.1305</v>
      </c>
      <c r="C144" s="1">
        <f t="shared" si="6"/>
        <v>1.115381471702004</v>
      </c>
      <c r="D144" s="2">
        <f t="shared" si="5"/>
        <v>1.1602355163456184</v>
      </c>
      <c r="E144" s="1">
        <f t="shared" si="7"/>
        <v>97.20796437060878</v>
      </c>
    </row>
    <row r="145" spans="1:5" ht="15.75">
      <c r="A145" s="1">
        <v>111.35</v>
      </c>
      <c r="B145" s="1">
        <v>1.1072</v>
      </c>
      <c r="C145" s="1">
        <f t="shared" si="6"/>
        <v>1.0924992975070298</v>
      </c>
      <c r="D145" s="2">
        <f aca="true" t="shared" si="8" ref="D145:D208">G$18+G$20*A145</f>
        <v>1.1605413764913224</v>
      </c>
      <c r="E145" s="1">
        <f t="shared" si="7"/>
        <v>97.85421448731508</v>
      </c>
    </row>
    <row r="146" spans="1:5" ht="15.75">
      <c r="A146" s="1">
        <v>112.15</v>
      </c>
      <c r="B146" s="1">
        <v>1.0851</v>
      </c>
      <c r="C146" s="1">
        <f aca="true" t="shared" si="9" ref="C146:C209">B146*(1+($I$28+$I$29*A146)/(1282900)+($I$30+A146*$I$31-$I$32)/400)</f>
        <v>1.0708037751635877</v>
      </c>
      <c r="D146" s="2">
        <f t="shared" si="8"/>
        <v>1.1608676273134066</v>
      </c>
      <c r="E146" s="1">
        <f t="shared" si="7"/>
        <v>98.5433542145133</v>
      </c>
    </row>
    <row r="147" spans="1:5" ht="15.75">
      <c r="A147" s="1">
        <v>112.85</v>
      </c>
      <c r="B147" s="1">
        <v>1.2459</v>
      </c>
      <c r="C147" s="1">
        <f t="shared" si="9"/>
        <v>1.229596796272677</v>
      </c>
      <c r="D147" s="2">
        <f t="shared" si="8"/>
        <v>1.1611530967827302</v>
      </c>
      <c r="E147" s="1">
        <f t="shared" si="7"/>
        <v>99.14620322894518</v>
      </c>
    </row>
    <row r="148" spans="1:5" ht="15.75">
      <c r="A148" s="1">
        <v>114.35</v>
      </c>
      <c r="B148" s="1">
        <v>1.1694</v>
      </c>
      <c r="C148" s="1">
        <f t="shared" si="9"/>
        <v>1.1543222263192647</v>
      </c>
      <c r="D148" s="2">
        <f t="shared" si="8"/>
        <v>1.161764817074138</v>
      </c>
      <c r="E148" s="1">
        <f t="shared" si="7"/>
        <v>100.43734234587738</v>
      </c>
    </row>
    <row r="149" spans="1:5" ht="15.75">
      <c r="A149" s="1">
        <v>115.15</v>
      </c>
      <c r="B149" s="1">
        <v>1.0913</v>
      </c>
      <c r="C149" s="1">
        <f t="shared" si="9"/>
        <v>1.0773408986464115</v>
      </c>
      <c r="D149" s="2">
        <f t="shared" si="8"/>
        <v>1.1620910678962222</v>
      </c>
      <c r="E149" s="1">
        <f aca="true" t="shared" si="10" ref="E149:E212">E148+(A149-A148)/D149</f>
        <v>101.12575655204479</v>
      </c>
    </row>
    <row r="150" spans="1:5" ht="15.75">
      <c r="A150" s="1">
        <v>117.35</v>
      </c>
      <c r="B150" s="1">
        <v>1.1858</v>
      </c>
      <c r="C150" s="1">
        <f t="shared" si="9"/>
        <v>1.170965846282537</v>
      </c>
      <c r="D150" s="2">
        <f t="shared" si="8"/>
        <v>1.1629882576569537</v>
      </c>
      <c r="E150" s="1">
        <f t="shared" si="10"/>
        <v>103.01743515285223</v>
      </c>
    </row>
    <row r="151" spans="1:5" ht="15.75">
      <c r="A151" s="1">
        <v>118.15</v>
      </c>
      <c r="B151" s="1">
        <v>1.3243</v>
      </c>
      <c r="C151" s="1">
        <f t="shared" si="9"/>
        <v>1.3078687623897438</v>
      </c>
      <c r="D151" s="2">
        <f t="shared" si="8"/>
        <v>1.163314508479038</v>
      </c>
      <c r="E151" s="1">
        <f t="shared" si="10"/>
        <v>103.70512536402819</v>
      </c>
    </row>
    <row r="152" spans="1:5" ht="15.75">
      <c r="A152" s="1">
        <v>118.85</v>
      </c>
      <c r="B152" s="1">
        <v>1.296</v>
      </c>
      <c r="C152" s="1">
        <f t="shared" si="9"/>
        <v>1.280035946504187</v>
      </c>
      <c r="D152" s="2">
        <f t="shared" si="8"/>
        <v>1.1635999779483615</v>
      </c>
      <c r="E152" s="1">
        <f t="shared" si="10"/>
        <v>104.30670667484449</v>
      </c>
    </row>
    <row r="153" spans="1:5" ht="15.75">
      <c r="A153" s="1">
        <v>119.55</v>
      </c>
      <c r="B153" s="1">
        <v>1.1238</v>
      </c>
      <c r="C153" s="1">
        <f t="shared" si="9"/>
        <v>1.1100577284863005</v>
      </c>
      <c r="D153" s="2">
        <f t="shared" si="8"/>
        <v>1.1638854474176852</v>
      </c>
      <c r="E153" s="1">
        <f t="shared" si="10"/>
        <v>104.90814043411444</v>
      </c>
    </row>
    <row r="154" spans="1:5" ht="15.75">
      <c r="A154" s="1">
        <v>120.05</v>
      </c>
      <c r="B154" s="1">
        <v>1.1865</v>
      </c>
      <c r="C154" s="1">
        <f t="shared" si="9"/>
        <v>1.172066898654189</v>
      </c>
      <c r="D154" s="2">
        <f t="shared" si="8"/>
        <v>1.1640893541814878</v>
      </c>
      <c r="E154" s="1">
        <f t="shared" si="10"/>
        <v>105.33766072669677</v>
      </c>
    </row>
    <row r="155" spans="1:5" ht="15.75">
      <c r="A155" s="1">
        <v>120.35</v>
      </c>
      <c r="B155" s="1">
        <v>1.2881</v>
      </c>
      <c r="C155" s="1">
        <f t="shared" si="9"/>
        <v>1.2724804255938977</v>
      </c>
      <c r="D155" s="2">
        <f t="shared" si="8"/>
        <v>1.1642116982397692</v>
      </c>
      <c r="E155" s="1">
        <f t="shared" si="10"/>
        <v>105.59534581992645</v>
      </c>
    </row>
    <row r="156" spans="1:5" ht="15.75">
      <c r="A156" s="1">
        <v>120.85</v>
      </c>
      <c r="B156" s="1">
        <v>1.1739</v>
      </c>
      <c r="C156" s="1">
        <f t="shared" si="9"/>
        <v>1.1597403060215283</v>
      </c>
      <c r="D156" s="2">
        <f t="shared" si="8"/>
        <v>1.1644156050035719</v>
      </c>
      <c r="E156" s="1">
        <f t="shared" si="10"/>
        <v>106.02474576772127</v>
      </c>
    </row>
    <row r="157" spans="1:5" ht="15.75">
      <c r="A157" s="1">
        <v>121.65</v>
      </c>
      <c r="B157" s="1">
        <v>1.0926</v>
      </c>
      <c r="C157" s="1">
        <f t="shared" si="9"/>
        <v>1.079532769742368</v>
      </c>
      <c r="D157" s="2">
        <f t="shared" si="8"/>
        <v>1.1647418558256561</v>
      </c>
      <c r="E157" s="1">
        <f t="shared" si="10"/>
        <v>106.71159324040259</v>
      </c>
    </row>
    <row r="158" spans="1:5" ht="15.75">
      <c r="A158" s="1">
        <v>122.35</v>
      </c>
      <c r="B158" s="1">
        <v>1.4088</v>
      </c>
      <c r="C158" s="1">
        <f t="shared" si="9"/>
        <v>1.3920772476635335</v>
      </c>
      <c r="D158" s="2">
        <f t="shared" si="8"/>
        <v>1.1650273252949797</v>
      </c>
      <c r="E158" s="1">
        <f t="shared" si="10"/>
        <v>107.31243751658535</v>
      </c>
    </row>
    <row r="159" spans="1:5" ht="15.75">
      <c r="A159" s="1">
        <v>123.85</v>
      </c>
      <c r="B159" s="1">
        <v>1.0208</v>
      </c>
      <c r="C159" s="1">
        <f t="shared" si="9"/>
        <v>1.0088787657042848</v>
      </c>
      <c r="D159" s="2">
        <f t="shared" si="8"/>
        <v>1.1656390455863876</v>
      </c>
      <c r="E159" s="1">
        <f t="shared" si="10"/>
        <v>108.5992852810624</v>
      </c>
    </row>
    <row r="160" spans="1:5" ht="15.75">
      <c r="A160" s="1">
        <v>124.65</v>
      </c>
      <c r="B160" s="1">
        <v>1.0879</v>
      </c>
      <c r="C160" s="1">
        <f t="shared" si="9"/>
        <v>1.0753064844473659</v>
      </c>
      <c r="D160" s="2">
        <f t="shared" si="8"/>
        <v>1.1659652964084717</v>
      </c>
      <c r="E160" s="1">
        <f t="shared" si="10"/>
        <v>109.28541204869798</v>
      </c>
    </row>
    <row r="161" spans="1:5" ht="15.75">
      <c r="A161" s="1">
        <v>125.35</v>
      </c>
      <c r="B161" s="1">
        <v>1.254</v>
      </c>
      <c r="C161" s="1">
        <f t="shared" si="9"/>
        <v>1.2395960043413552</v>
      </c>
      <c r="D161" s="2">
        <f t="shared" si="8"/>
        <v>1.1662507658777954</v>
      </c>
      <c r="E161" s="1">
        <f t="shared" si="10"/>
        <v>109.88562601680897</v>
      </c>
    </row>
    <row r="162" spans="1:5" ht="15.75">
      <c r="A162" s="1">
        <v>125.35</v>
      </c>
      <c r="B162" s="1">
        <v>1.254</v>
      </c>
      <c r="C162" s="1">
        <f t="shared" si="9"/>
        <v>1.2395960043413552</v>
      </c>
      <c r="D162" s="2">
        <f t="shared" si="8"/>
        <v>1.1662507658777954</v>
      </c>
      <c r="E162" s="1">
        <f t="shared" si="10"/>
        <v>109.88562601680897</v>
      </c>
    </row>
    <row r="163" spans="1:5" ht="15.75">
      <c r="A163" s="1">
        <v>126.85</v>
      </c>
      <c r="B163" s="1">
        <v>1.2097</v>
      </c>
      <c r="C163" s="1">
        <f t="shared" si="9"/>
        <v>1.196036977172879</v>
      </c>
      <c r="D163" s="2">
        <f t="shared" si="8"/>
        <v>1.1668624861692032</v>
      </c>
      <c r="E163" s="1">
        <f t="shared" si="10"/>
        <v>111.17112453765394</v>
      </c>
    </row>
    <row r="164" spans="1:5" ht="15.75">
      <c r="A164" s="1">
        <v>126.85</v>
      </c>
      <c r="B164" s="1">
        <v>1.2406</v>
      </c>
      <c r="C164" s="1">
        <f t="shared" si="9"/>
        <v>1.226587975432482</v>
      </c>
      <c r="D164" s="2">
        <f t="shared" si="8"/>
        <v>1.1668624861692032</v>
      </c>
      <c r="E164" s="1">
        <f t="shared" si="10"/>
        <v>111.17112453765394</v>
      </c>
    </row>
    <row r="165" spans="1:5" ht="15.75">
      <c r="A165" s="1">
        <v>127.65</v>
      </c>
      <c r="B165" s="1">
        <v>1.2732</v>
      </c>
      <c r="C165" s="1">
        <f t="shared" si="9"/>
        <v>1.2589500706846484</v>
      </c>
      <c r="D165" s="2">
        <f t="shared" si="8"/>
        <v>1.1671887369912874</v>
      </c>
      <c r="E165" s="1">
        <f t="shared" si="10"/>
        <v>111.85653211112162</v>
      </c>
    </row>
    <row r="166" spans="1:5" ht="15.75">
      <c r="A166" s="1">
        <v>128.35</v>
      </c>
      <c r="B166" s="1">
        <v>1.3173</v>
      </c>
      <c r="C166" s="1">
        <f t="shared" si="9"/>
        <v>1.3026744534786845</v>
      </c>
      <c r="D166" s="2">
        <f t="shared" si="8"/>
        <v>1.167474206460611</v>
      </c>
      <c r="E166" s="1">
        <f t="shared" si="10"/>
        <v>112.4561170922084</v>
      </c>
    </row>
    <row r="167" spans="1:5" ht="15.75">
      <c r="A167" s="1">
        <v>129.05</v>
      </c>
      <c r="B167" s="1">
        <v>1.1964</v>
      </c>
      <c r="C167" s="1">
        <f t="shared" si="9"/>
        <v>1.1832238995727768</v>
      </c>
      <c r="D167" s="2">
        <f t="shared" si="8"/>
        <v>1.1677596759299347</v>
      </c>
      <c r="E167" s="1">
        <f t="shared" si="10"/>
        <v>113.05555549929552</v>
      </c>
    </row>
    <row r="168" spans="1:5" ht="15.75">
      <c r="A168" s="1">
        <v>129.55</v>
      </c>
      <c r="B168" s="1">
        <v>1.2011</v>
      </c>
      <c r="C168" s="1">
        <f t="shared" si="9"/>
        <v>1.1879489623378239</v>
      </c>
      <c r="D168" s="2">
        <f t="shared" si="8"/>
        <v>1.1679635826937373</v>
      </c>
      <c r="E168" s="1">
        <f t="shared" si="10"/>
        <v>113.48365103875302</v>
      </c>
    </row>
    <row r="169" spans="1:5" ht="15.75">
      <c r="A169" s="1">
        <v>129.85</v>
      </c>
      <c r="B169" s="1">
        <v>1.1994</v>
      </c>
      <c r="C169" s="1">
        <f t="shared" si="9"/>
        <v>1.1863136053371492</v>
      </c>
      <c r="D169" s="2">
        <f t="shared" si="8"/>
        <v>1.168085926752019</v>
      </c>
      <c r="E169" s="1">
        <f t="shared" si="10"/>
        <v>113.74048145946887</v>
      </c>
    </row>
    <row r="170" spans="1:5" ht="15.75">
      <c r="A170" s="1">
        <v>130.35</v>
      </c>
      <c r="B170" s="1">
        <v>1.0913</v>
      </c>
      <c r="C170" s="1">
        <f t="shared" si="9"/>
        <v>1.079462862562182</v>
      </c>
      <c r="D170" s="2">
        <f t="shared" si="8"/>
        <v>1.1682898335158214</v>
      </c>
      <c r="E170" s="1">
        <f t="shared" si="10"/>
        <v>114.16845745109015</v>
      </c>
    </row>
    <row r="171" spans="1:5" ht="15.75">
      <c r="A171" s="1">
        <v>131.15</v>
      </c>
      <c r="B171" s="1">
        <v>1.1556</v>
      </c>
      <c r="C171" s="1">
        <f t="shared" si="9"/>
        <v>1.1431836745678192</v>
      </c>
      <c r="D171" s="2">
        <f t="shared" si="8"/>
        <v>1.1686160843379056</v>
      </c>
      <c r="E171" s="1">
        <f t="shared" si="10"/>
        <v>114.85302786794631</v>
      </c>
    </row>
    <row r="172" spans="1:5" ht="15.75">
      <c r="A172" s="1">
        <v>131.85</v>
      </c>
      <c r="B172" s="1">
        <v>1.2082</v>
      </c>
      <c r="C172" s="1">
        <f t="shared" si="9"/>
        <v>1.1953267047225489</v>
      </c>
      <c r="D172" s="2">
        <f t="shared" si="8"/>
        <v>1.1689015538072294</v>
      </c>
      <c r="E172" s="1">
        <f t="shared" si="10"/>
        <v>115.45188069496157</v>
      </c>
    </row>
    <row r="173" spans="1:5" ht="15.75">
      <c r="A173" s="1">
        <v>133.35</v>
      </c>
      <c r="B173" s="1">
        <v>1.2649</v>
      </c>
      <c r="C173" s="1">
        <f t="shared" si="9"/>
        <v>1.2516652853830605</v>
      </c>
      <c r="D173" s="2">
        <f t="shared" si="8"/>
        <v>1.1695132740986371</v>
      </c>
      <c r="E173" s="1">
        <f t="shared" si="10"/>
        <v>116.73446553877712</v>
      </c>
    </row>
    <row r="174" spans="1:5" ht="15.75">
      <c r="A174" s="1">
        <v>134.15</v>
      </c>
      <c r="B174" s="1">
        <v>1.1282</v>
      </c>
      <c r="C174" s="1">
        <f t="shared" si="9"/>
        <v>1.1165110432191856</v>
      </c>
      <c r="D174" s="2">
        <f t="shared" si="8"/>
        <v>1.1698395249207214</v>
      </c>
      <c r="E174" s="1">
        <f t="shared" si="10"/>
        <v>117.41832001877874</v>
      </c>
    </row>
    <row r="175" spans="1:5" ht="15.75">
      <c r="A175" s="1">
        <v>134.85</v>
      </c>
      <c r="B175" s="1">
        <v>1.1714</v>
      </c>
      <c r="C175" s="1">
        <f t="shared" si="9"/>
        <v>1.1593683550949843</v>
      </c>
      <c r="D175" s="2">
        <f t="shared" si="8"/>
        <v>1.170124994390045</v>
      </c>
      <c r="E175" s="1">
        <f t="shared" si="10"/>
        <v>118.01654670683003</v>
      </c>
    </row>
    <row r="176" spans="1:5" ht="15.75">
      <c r="A176" s="1">
        <v>136.35</v>
      </c>
      <c r="B176" s="1">
        <v>1.1351</v>
      </c>
      <c r="C176" s="1">
        <f t="shared" si="9"/>
        <v>1.1236590073595598</v>
      </c>
      <c r="D176" s="2">
        <f t="shared" si="8"/>
        <v>1.170736714681453</v>
      </c>
      <c r="E176" s="1">
        <f t="shared" si="10"/>
        <v>119.29779122678868</v>
      </c>
    </row>
    <row r="177" spans="1:5" ht="15.75">
      <c r="A177" s="1">
        <v>137.15</v>
      </c>
      <c r="B177" s="1">
        <v>1.2058</v>
      </c>
      <c r="C177" s="1">
        <f t="shared" si="9"/>
        <v>1.1937698022461871</v>
      </c>
      <c r="D177" s="2">
        <f t="shared" si="8"/>
        <v>1.171062965503537</v>
      </c>
      <c r="E177" s="1">
        <f t="shared" si="10"/>
        <v>119.98093126585226</v>
      </c>
    </row>
    <row r="178" spans="1:5" ht="15.75">
      <c r="A178" s="1">
        <v>137.85</v>
      </c>
      <c r="B178" s="1">
        <v>1.2015</v>
      </c>
      <c r="C178" s="1">
        <f t="shared" si="9"/>
        <v>1.1896202931400388</v>
      </c>
      <c r="D178" s="2">
        <f t="shared" si="8"/>
        <v>1.1713484349728607</v>
      </c>
      <c r="E178" s="1">
        <f t="shared" si="10"/>
        <v>120.57853312290875</v>
      </c>
    </row>
    <row r="179" spans="1:5" ht="15.75">
      <c r="A179" s="1">
        <v>139.05</v>
      </c>
      <c r="B179" s="1">
        <v>1.1003</v>
      </c>
      <c r="C179" s="1">
        <f t="shared" si="9"/>
        <v>1.0895898027034823</v>
      </c>
      <c r="D179" s="2">
        <f t="shared" si="8"/>
        <v>1.1718378112059868</v>
      </c>
      <c r="E179" s="1">
        <f t="shared" si="10"/>
        <v>121.6025656200041</v>
      </c>
    </row>
    <row r="180" spans="1:5" ht="15.75">
      <c r="A180" s="1">
        <v>139.35</v>
      </c>
      <c r="B180" s="1">
        <v>1.0701</v>
      </c>
      <c r="C180" s="1">
        <f t="shared" si="9"/>
        <v>1.0597248334035954</v>
      </c>
      <c r="D180" s="2">
        <f t="shared" si="8"/>
        <v>1.1719601552642684</v>
      </c>
      <c r="E180" s="1">
        <f t="shared" si="10"/>
        <v>121.85854701890442</v>
      </c>
    </row>
    <row r="181" spans="1:5" ht="15.75">
      <c r="A181" s="1">
        <v>139.85</v>
      </c>
      <c r="B181" s="1">
        <v>1.179</v>
      </c>
      <c r="C181" s="1">
        <f t="shared" si="9"/>
        <v>1.1676444031166924</v>
      </c>
      <c r="D181" s="2">
        <f t="shared" si="8"/>
        <v>1.172164062028071</v>
      </c>
      <c r="E181" s="1">
        <f t="shared" si="10"/>
        <v>122.28510846725227</v>
      </c>
    </row>
    <row r="182" spans="1:5" ht="15.75">
      <c r="A182" s="1">
        <v>140.65</v>
      </c>
      <c r="B182" s="1">
        <v>1.191</v>
      </c>
      <c r="C182" s="1">
        <f t="shared" si="9"/>
        <v>1.1796507100102502</v>
      </c>
      <c r="D182" s="2">
        <f t="shared" si="8"/>
        <v>1.1724903128501551</v>
      </c>
      <c r="E182" s="1">
        <f t="shared" si="10"/>
        <v>122.9674168763131</v>
      </c>
    </row>
    <row r="183" spans="1:5" ht="15.75">
      <c r="A183" s="1">
        <v>141.35</v>
      </c>
      <c r="B183" s="1">
        <v>1.0593</v>
      </c>
      <c r="C183" s="1">
        <f t="shared" si="9"/>
        <v>1.0493005636011101</v>
      </c>
      <c r="D183" s="2">
        <f t="shared" si="8"/>
        <v>1.1727757823194789</v>
      </c>
      <c r="E183" s="1">
        <f t="shared" si="10"/>
        <v>123.56429141154229</v>
      </c>
    </row>
    <row r="184" spans="1:5" ht="15.75">
      <c r="A184" s="1">
        <v>142.85</v>
      </c>
      <c r="B184" s="1">
        <v>1.1073</v>
      </c>
      <c r="C184" s="1">
        <f t="shared" si="9"/>
        <v>1.0970599342116565</v>
      </c>
      <c r="D184" s="2">
        <f t="shared" si="8"/>
        <v>1.1733875026108866</v>
      </c>
      <c r="E184" s="1">
        <f t="shared" si="10"/>
        <v>124.8426414848662</v>
      </c>
    </row>
    <row r="185" spans="1:5" ht="15.75">
      <c r="A185" s="1">
        <v>143.65</v>
      </c>
      <c r="B185" s="1">
        <v>1.0587</v>
      </c>
      <c r="C185" s="1">
        <f t="shared" si="9"/>
        <v>1.0490177223426238</v>
      </c>
      <c r="D185" s="2">
        <f t="shared" si="8"/>
        <v>1.173713753432971</v>
      </c>
      <c r="E185" s="1">
        <f t="shared" si="10"/>
        <v>125.52423867810016</v>
      </c>
    </row>
    <row r="186" spans="1:5" ht="15.75">
      <c r="A186" s="1">
        <v>144.35</v>
      </c>
      <c r="B186" s="1">
        <v>1.1251</v>
      </c>
      <c r="C186" s="1">
        <f t="shared" si="9"/>
        <v>1.1149112137978412</v>
      </c>
      <c r="D186" s="2">
        <f t="shared" si="8"/>
        <v>1.1739992229022946</v>
      </c>
      <c r="E186" s="1">
        <f t="shared" si="10"/>
        <v>126.12049120224536</v>
      </c>
    </row>
    <row r="187" spans="1:5" ht="15.75">
      <c r="A187" s="1">
        <v>145.85</v>
      </c>
      <c r="B187" s="1">
        <v>1.1903</v>
      </c>
      <c r="C187" s="1">
        <f t="shared" si="9"/>
        <v>1.1797491704869514</v>
      </c>
      <c r="D187" s="2">
        <f t="shared" si="8"/>
        <v>1.1746109431937024</v>
      </c>
      <c r="E187" s="1">
        <f t="shared" si="10"/>
        <v>127.39750978332684</v>
      </c>
    </row>
    <row r="188" spans="1:5" ht="15.75">
      <c r="A188" s="1">
        <v>146.65</v>
      </c>
      <c r="B188" s="1">
        <v>1.2448</v>
      </c>
      <c r="C188" s="1">
        <f t="shared" si="9"/>
        <v>1.233893473328941</v>
      </c>
      <c r="D188" s="2">
        <f t="shared" si="8"/>
        <v>1.1749371940157864</v>
      </c>
      <c r="E188" s="1">
        <f t="shared" si="10"/>
        <v>128.07839724188597</v>
      </c>
    </row>
    <row r="189" spans="1:5" ht="15.75">
      <c r="A189" s="1">
        <v>147.35</v>
      </c>
      <c r="B189" s="1">
        <v>1.2536</v>
      </c>
      <c r="C189" s="1">
        <f t="shared" si="9"/>
        <v>1.242728626042494</v>
      </c>
      <c r="D189" s="2">
        <f t="shared" si="8"/>
        <v>1.1752226634851102</v>
      </c>
      <c r="E189" s="1">
        <f t="shared" si="10"/>
        <v>128.67402905001</v>
      </c>
    </row>
    <row r="190" spans="1:5" ht="15.75">
      <c r="A190" s="1">
        <v>148.05</v>
      </c>
      <c r="B190" s="1">
        <v>1.1862</v>
      </c>
      <c r="C190" s="1">
        <f t="shared" si="9"/>
        <v>1.1760193471419929</v>
      </c>
      <c r="D190" s="2">
        <f t="shared" si="8"/>
        <v>1.175508132954434</v>
      </c>
      <c r="E190" s="1">
        <f t="shared" si="10"/>
        <v>129.2695162103078</v>
      </c>
    </row>
    <row r="191" spans="1:5" ht="15.75">
      <c r="A191" s="1">
        <v>148.55</v>
      </c>
      <c r="B191" s="1">
        <v>1.2444</v>
      </c>
      <c r="C191" s="1">
        <f t="shared" si="9"/>
        <v>1.2337994351462558</v>
      </c>
      <c r="D191" s="2">
        <f t="shared" si="8"/>
        <v>1.1757120397182366</v>
      </c>
      <c r="E191" s="1">
        <f t="shared" si="10"/>
        <v>129.69479041275608</v>
      </c>
    </row>
    <row r="192" spans="1:5" ht="15.75">
      <c r="A192" s="1">
        <v>148.85</v>
      </c>
      <c r="B192" s="1">
        <v>1.1311</v>
      </c>
      <c r="C192" s="1">
        <f t="shared" si="9"/>
        <v>1.1215080025304776</v>
      </c>
      <c r="D192" s="2">
        <f t="shared" si="8"/>
        <v>1.175834383776518</v>
      </c>
      <c r="E192" s="1">
        <f t="shared" si="10"/>
        <v>129.9499283846841</v>
      </c>
    </row>
    <row r="193" spans="1:5" ht="15.75">
      <c r="A193" s="1">
        <v>149.35</v>
      </c>
      <c r="B193" s="1">
        <v>1.1027</v>
      </c>
      <c r="C193" s="1">
        <f t="shared" si="9"/>
        <v>1.0934193719048095</v>
      </c>
      <c r="D193" s="2">
        <f t="shared" si="8"/>
        <v>1.1760382905403206</v>
      </c>
      <c r="E193" s="1">
        <f t="shared" si="10"/>
        <v>130.37508460963176</v>
      </c>
    </row>
    <row r="194" spans="1:5" ht="15.75">
      <c r="A194" s="1">
        <v>150.15</v>
      </c>
      <c r="B194" s="1">
        <v>1.1319</v>
      </c>
      <c r="C194" s="1">
        <f t="shared" si="9"/>
        <v>1.1224894538968975</v>
      </c>
      <c r="D194" s="2">
        <f t="shared" si="8"/>
        <v>1.1763645413624049</v>
      </c>
      <c r="E194" s="1">
        <f t="shared" si="10"/>
        <v>131.05514591024993</v>
      </c>
    </row>
    <row r="195" spans="1:5" ht="15.75">
      <c r="A195" s="1">
        <v>150.85</v>
      </c>
      <c r="B195" s="1">
        <v>1.1833</v>
      </c>
      <c r="C195" s="1">
        <f t="shared" si="9"/>
        <v>1.1735680777924695</v>
      </c>
      <c r="D195" s="2">
        <f t="shared" si="8"/>
        <v>1.1766500108317284</v>
      </c>
      <c r="E195" s="1">
        <f t="shared" si="10"/>
        <v>131.6500551811088</v>
      </c>
    </row>
    <row r="196" spans="1:5" ht="15.75">
      <c r="A196" s="1">
        <v>152.35</v>
      </c>
      <c r="B196" s="1">
        <v>1.2861</v>
      </c>
      <c r="C196" s="1">
        <f t="shared" si="9"/>
        <v>1.2757693939418089</v>
      </c>
      <c r="D196" s="2">
        <f t="shared" si="8"/>
        <v>1.1772617311231364</v>
      </c>
      <c r="E196" s="1">
        <f t="shared" si="10"/>
        <v>132.92419835619438</v>
      </c>
    </row>
    <row r="197" spans="1:5" ht="15.75">
      <c r="A197" s="1">
        <v>153.85</v>
      </c>
      <c r="B197" s="1">
        <v>1.2295</v>
      </c>
      <c r="C197" s="1">
        <f t="shared" si="9"/>
        <v>1.2198599566557768</v>
      </c>
      <c r="D197" s="2">
        <f t="shared" si="8"/>
        <v>1.1778734514145441</v>
      </c>
      <c r="E197" s="1">
        <f t="shared" si="10"/>
        <v>134.1976798139848</v>
      </c>
    </row>
    <row r="198" spans="1:5" ht="15.75">
      <c r="A198" s="1">
        <v>155.35</v>
      </c>
      <c r="B198" s="1">
        <v>1.0629</v>
      </c>
      <c r="C198" s="1">
        <f t="shared" si="9"/>
        <v>1.0547701588843483</v>
      </c>
      <c r="D198" s="2">
        <f t="shared" si="8"/>
        <v>1.178485171705952</v>
      </c>
      <c r="E198" s="1">
        <f t="shared" si="10"/>
        <v>135.47050024143965</v>
      </c>
    </row>
    <row r="199" spans="1:5" ht="15.75">
      <c r="A199" s="1">
        <v>156.15</v>
      </c>
      <c r="B199" s="1">
        <v>1.3219</v>
      </c>
      <c r="C199" s="1">
        <f t="shared" si="9"/>
        <v>1.3119244179868201</v>
      </c>
      <c r="D199" s="2">
        <f t="shared" si="8"/>
        <v>1.1788114225280362</v>
      </c>
      <c r="E199" s="1">
        <f t="shared" si="10"/>
        <v>136.14914992595354</v>
      </c>
    </row>
    <row r="200" spans="1:5" ht="15.75">
      <c r="A200" s="1">
        <v>156.85</v>
      </c>
      <c r="B200" s="1">
        <v>1.1815</v>
      </c>
      <c r="C200" s="1">
        <f t="shared" si="9"/>
        <v>1.1726897312170852</v>
      </c>
      <c r="D200" s="2">
        <f t="shared" si="8"/>
        <v>1.1790968919973597</v>
      </c>
      <c r="E200" s="1">
        <f t="shared" si="10"/>
        <v>136.7428246313581</v>
      </c>
    </row>
    <row r="201" spans="1:5" ht="15.75">
      <c r="A201" s="1">
        <v>157.45</v>
      </c>
      <c r="B201" s="1">
        <v>1.1092</v>
      </c>
      <c r="C201" s="1">
        <f t="shared" si="9"/>
        <v>1.1010139971348143</v>
      </c>
      <c r="D201" s="2">
        <f t="shared" si="8"/>
        <v>1.1793415801139229</v>
      </c>
      <c r="E201" s="1">
        <f t="shared" si="10"/>
        <v>137.25158308617492</v>
      </c>
    </row>
    <row r="202" spans="1:5" ht="15.75">
      <c r="A202" s="1">
        <v>158.05</v>
      </c>
      <c r="B202" s="1">
        <v>1.2745</v>
      </c>
      <c r="C202" s="1">
        <f t="shared" si="9"/>
        <v>1.2651918902910708</v>
      </c>
      <c r="D202" s="2">
        <f t="shared" si="8"/>
        <v>1.179586268230486</v>
      </c>
      <c r="E202" s="1">
        <f t="shared" si="10"/>
        <v>137.76023600640607</v>
      </c>
    </row>
    <row r="203" spans="1:5" ht="15.75">
      <c r="A203" s="1">
        <v>158.35</v>
      </c>
      <c r="B203" s="1">
        <v>1.2182</v>
      </c>
      <c r="C203" s="1">
        <f t="shared" si="9"/>
        <v>1.2093498193737295</v>
      </c>
      <c r="D203" s="2">
        <f t="shared" si="8"/>
        <v>1.1797086122887677</v>
      </c>
      <c r="E203" s="1">
        <f t="shared" si="10"/>
        <v>138.01453609108373</v>
      </c>
    </row>
    <row r="204" spans="1:5" ht="15.75">
      <c r="A204" s="1">
        <v>158.85</v>
      </c>
      <c r="B204" s="1">
        <v>1.2439</v>
      </c>
      <c r="C204" s="1">
        <f t="shared" si="9"/>
        <v>1.2349426717734806</v>
      </c>
      <c r="D204" s="2">
        <f t="shared" si="8"/>
        <v>1.17991251905257</v>
      </c>
      <c r="E204" s="1">
        <f t="shared" si="10"/>
        <v>138.4382963206993</v>
      </c>
    </row>
    <row r="205" spans="1:5" ht="15.75">
      <c r="A205" s="1">
        <v>159.65</v>
      </c>
      <c r="B205" s="1">
        <v>1.223</v>
      </c>
      <c r="C205" s="1">
        <f t="shared" si="9"/>
        <v>1.2143183330749465</v>
      </c>
      <c r="D205" s="2">
        <f t="shared" si="8"/>
        <v>1.1802387698746544</v>
      </c>
      <c r="E205" s="1">
        <f t="shared" si="10"/>
        <v>139.11612526550255</v>
      </c>
    </row>
    <row r="206" spans="1:5" ht="15.75">
      <c r="A206" s="1">
        <v>160.35</v>
      </c>
      <c r="B206" s="1">
        <v>1.2747</v>
      </c>
      <c r="C206" s="1">
        <f t="shared" si="9"/>
        <v>1.2657654769483515</v>
      </c>
      <c r="D206" s="2">
        <f t="shared" si="8"/>
        <v>1.180524239343978</v>
      </c>
      <c r="E206" s="1">
        <f t="shared" si="10"/>
        <v>139.70908217114726</v>
      </c>
    </row>
    <row r="207" spans="1:5" ht="15.75">
      <c r="A207" s="1">
        <v>161.85</v>
      </c>
      <c r="B207" s="1">
        <v>1.2323</v>
      </c>
      <c r="C207" s="1">
        <f t="shared" si="9"/>
        <v>1.2238991237116983</v>
      </c>
      <c r="D207" s="2">
        <f t="shared" si="8"/>
        <v>1.1811359596353859</v>
      </c>
      <c r="E207" s="1">
        <f t="shared" si="10"/>
        <v>140.97904604597758</v>
      </c>
    </row>
    <row r="208" spans="1:5" ht="15.75">
      <c r="A208" s="1">
        <v>162.65</v>
      </c>
      <c r="B208" s="1">
        <v>1.3681</v>
      </c>
      <c r="C208" s="1">
        <f t="shared" si="9"/>
        <v>1.3589133531492705</v>
      </c>
      <c r="D208" s="2">
        <f t="shared" si="8"/>
        <v>1.18146221045747</v>
      </c>
      <c r="E208" s="1">
        <f t="shared" si="10"/>
        <v>141.6561730779884</v>
      </c>
    </row>
    <row r="209" spans="1:5" ht="15.75">
      <c r="A209" s="1">
        <v>164.85</v>
      </c>
      <c r="B209" s="1">
        <v>1.1648</v>
      </c>
      <c r="C209" s="1">
        <f t="shared" si="9"/>
        <v>1.157306302736628</v>
      </c>
      <c r="D209" s="2">
        <f aca="true" t="shared" si="11" ref="D209:D262">G$18+G$20*A209</f>
        <v>1.1823594002182014</v>
      </c>
      <c r="E209" s="1">
        <f t="shared" si="10"/>
        <v>143.5168594307116</v>
      </c>
    </row>
    <row r="210" spans="1:5" ht="15.75">
      <c r="A210" s="1">
        <v>165.65</v>
      </c>
      <c r="B210" s="1">
        <v>1.2072</v>
      </c>
      <c r="C210" s="1">
        <f aca="true" t="shared" si="12" ref="C210:C262">B210*(1+($I$28+$I$29*A210)/(1282900)+($I$30+A210*$I$31-$I$32)/400)</f>
        <v>1.1995570672974463</v>
      </c>
      <c r="D210" s="2">
        <f t="shared" si="11"/>
        <v>1.1826856510402857</v>
      </c>
      <c r="E210" s="1">
        <f t="shared" si="10"/>
        <v>144.19328600213092</v>
      </c>
    </row>
    <row r="211" spans="1:5" ht="15.75">
      <c r="A211" s="1">
        <v>166.35</v>
      </c>
      <c r="B211" s="1">
        <v>1.1789</v>
      </c>
      <c r="C211" s="1">
        <f t="shared" si="12"/>
        <v>1.1715418043921624</v>
      </c>
      <c r="D211" s="2">
        <f t="shared" si="11"/>
        <v>1.1829711205096094</v>
      </c>
      <c r="E211" s="1">
        <f t="shared" si="10"/>
        <v>144.78501642383253</v>
      </c>
    </row>
    <row r="212" spans="1:5" ht="15.75">
      <c r="A212" s="1">
        <v>167.05</v>
      </c>
      <c r="B212" s="1">
        <v>1.1523</v>
      </c>
      <c r="C212" s="1">
        <f t="shared" si="12"/>
        <v>1.1452110147061056</v>
      </c>
      <c r="D212" s="2">
        <f t="shared" si="11"/>
        <v>1.183256589978933</v>
      </c>
      <c r="E212" s="1">
        <f t="shared" si="10"/>
        <v>145.37660408616068</v>
      </c>
    </row>
    <row r="213" spans="1:5" ht="15.75">
      <c r="A213" s="1">
        <v>167.55</v>
      </c>
      <c r="B213" s="1">
        <v>1.149</v>
      </c>
      <c r="C213" s="1">
        <f t="shared" si="12"/>
        <v>1.142004808445203</v>
      </c>
      <c r="D213" s="2">
        <f t="shared" si="11"/>
        <v>1.1834604967427356</v>
      </c>
      <c r="E213" s="1">
        <f aca="true" t="shared" si="13" ref="E213:E262">E212+(A213-A212)/D213</f>
        <v>145.79909389581312</v>
      </c>
    </row>
    <row r="214" spans="1:5" ht="15.75">
      <c r="A214" s="1">
        <v>167.85</v>
      </c>
      <c r="B214" s="1">
        <v>1.1358</v>
      </c>
      <c r="C214" s="1">
        <f t="shared" si="12"/>
        <v>1.1289287596043096</v>
      </c>
      <c r="D214" s="2">
        <f t="shared" si="11"/>
        <v>1.1835828408010172</v>
      </c>
      <c r="E214" s="1">
        <f t="shared" si="13"/>
        <v>146.0525615785627</v>
      </c>
    </row>
    <row r="215" spans="1:5" ht="15.75">
      <c r="A215" s="1">
        <v>168.35</v>
      </c>
      <c r="B215" s="1">
        <v>1.1953</v>
      </c>
      <c r="C215" s="1">
        <f t="shared" si="12"/>
        <v>1.1881452563840171</v>
      </c>
      <c r="D215" s="2">
        <f t="shared" si="11"/>
        <v>1.1837867475648198</v>
      </c>
      <c r="E215" s="1">
        <f t="shared" si="13"/>
        <v>146.47493495031108</v>
      </c>
    </row>
    <row r="216" spans="1:5" ht="15.75">
      <c r="A216" s="1">
        <v>169.15</v>
      </c>
      <c r="B216" s="1">
        <v>1.0683</v>
      </c>
      <c r="C216" s="1">
        <f t="shared" si="12"/>
        <v>1.0620147726715348</v>
      </c>
      <c r="D216" s="2">
        <f t="shared" si="11"/>
        <v>1.1841129983869039</v>
      </c>
      <c r="E216" s="1">
        <f t="shared" si="13"/>
        <v>147.15054614712238</v>
      </c>
    </row>
    <row r="217" spans="1:5" ht="15.75">
      <c r="A217" s="1">
        <v>169.85</v>
      </c>
      <c r="B217" s="1">
        <v>1.2884</v>
      </c>
      <c r="C217" s="1">
        <f t="shared" si="12"/>
        <v>1.280935209787842</v>
      </c>
      <c r="D217" s="2">
        <f t="shared" si="11"/>
        <v>1.1843984678562276</v>
      </c>
      <c r="E217" s="1">
        <f t="shared" si="13"/>
        <v>147.74156346012768</v>
      </c>
    </row>
    <row r="218" spans="1:5" ht="15.75">
      <c r="A218" s="1">
        <v>171.35</v>
      </c>
      <c r="B218" s="1">
        <v>1.3974</v>
      </c>
      <c r="C218" s="1">
        <f t="shared" si="12"/>
        <v>1.3895718210539934</v>
      </c>
      <c r="D218" s="2">
        <f t="shared" si="11"/>
        <v>1.1850101881476354</v>
      </c>
      <c r="E218" s="1">
        <f t="shared" si="13"/>
        <v>149.00737536200234</v>
      </c>
    </row>
    <row r="219" spans="1:5" ht="15.75">
      <c r="A219" s="1">
        <v>172.15</v>
      </c>
      <c r="B219" s="1">
        <v>0.9782</v>
      </c>
      <c r="C219" s="1">
        <f t="shared" si="12"/>
        <v>0.9728202704938563</v>
      </c>
      <c r="D219" s="2">
        <f t="shared" si="11"/>
        <v>1.1853364389697196</v>
      </c>
      <c r="E219" s="1">
        <f t="shared" si="13"/>
        <v>149.68228922923768</v>
      </c>
    </row>
    <row r="220" spans="1:5" ht="15.75">
      <c r="A220" s="1">
        <v>172.85</v>
      </c>
      <c r="B220" s="1">
        <v>1.1602</v>
      </c>
      <c r="C220" s="1">
        <f t="shared" si="12"/>
        <v>1.153923231198146</v>
      </c>
      <c r="D220" s="2">
        <f t="shared" si="11"/>
        <v>1.1856219084390431</v>
      </c>
      <c r="E220" s="1">
        <f t="shared" si="13"/>
        <v>150.27269667280592</v>
      </c>
    </row>
    <row r="221" spans="1:5" ht="15.75">
      <c r="A221" s="1">
        <v>174.35</v>
      </c>
      <c r="B221" s="1">
        <v>1.0667</v>
      </c>
      <c r="C221" s="1">
        <f t="shared" si="12"/>
        <v>1.061133757151003</v>
      </c>
      <c r="D221" s="2">
        <f t="shared" si="11"/>
        <v>1.1862336287304511</v>
      </c>
      <c r="E221" s="1">
        <f t="shared" si="13"/>
        <v>151.5372030598027</v>
      </c>
    </row>
    <row r="222" spans="1:5" ht="15.75">
      <c r="A222" s="1">
        <v>175.15</v>
      </c>
      <c r="B222" s="1">
        <v>1.1448</v>
      </c>
      <c r="C222" s="1">
        <f t="shared" si="12"/>
        <v>1.13894337397917</v>
      </c>
      <c r="D222" s="2">
        <f t="shared" si="11"/>
        <v>1.1865598795525352</v>
      </c>
      <c r="E222" s="1">
        <f t="shared" si="13"/>
        <v>152.21142103547004</v>
      </c>
    </row>
    <row r="223" spans="1:5" ht="15.75">
      <c r="A223" s="1">
        <v>175.85</v>
      </c>
      <c r="B223" s="1">
        <v>1.1961</v>
      </c>
      <c r="C223" s="1">
        <f t="shared" si="12"/>
        <v>1.190088037320635</v>
      </c>
      <c r="D223" s="2">
        <f t="shared" si="11"/>
        <v>1.186845349021859</v>
      </c>
      <c r="E223" s="1">
        <f t="shared" si="13"/>
        <v>152.80121986694957</v>
      </c>
    </row>
    <row r="224" spans="1:5" ht="15.75">
      <c r="A224" s="1">
        <v>176.55</v>
      </c>
      <c r="B224" s="1">
        <v>1.1124</v>
      </c>
      <c r="C224" s="1">
        <f t="shared" si="12"/>
        <v>1.1069083504501473</v>
      </c>
      <c r="D224" s="2">
        <f t="shared" si="11"/>
        <v>1.1871308184911826</v>
      </c>
      <c r="E224" s="1">
        <f t="shared" si="13"/>
        <v>153.3908768694438</v>
      </c>
    </row>
    <row r="225" spans="1:5" ht="15.75">
      <c r="A225" s="1">
        <v>177.05</v>
      </c>
      <c r="B225" s="1">
        <v>1.1832</v>
      </c>
      <c r="C225" s="1">
        <f t="shared" si="12"/>
        <v>1.177434507515201</v>
      </c>
      <c r="D225" s="2">
        <f t="shared" si="11"/>
        <v>1.187334725254985</v>
      </c>
      <c r="E225" s="1">
        <f t="shared" si="13"/>
        <v>153.8119881107516</v>
      </c>
    </row>
    <row r="226" spans="1:5" ht="15.75">
      <c r="A226" s="1">
        <v>177.35</v>
      </c>
      <c r="B226" s="1">
        <v>0.8755</v>
      </c>
      <c r="C226" s="1">
        <f t="shared" si="12"/>
        <v>0.8712674660123237</v>
      </c>
      <c r="D226" s="2">
        <f t="shared" si="11"/>
        <v>1.1874570693132667</v>
      </c>
      <c r="E226" s="1">
        <f t="shared" si="13"/>
        <v>154.0646288232057</v>
      </c>
    </row>
    <row r="227" spans="1:5" ht="15.75">
      <c r="A227" s="1">
        <v>177.85</v>
      </c>
      <c r="B227" s="1">
        <v>1.1155</v>
      </c>
      <c r="C227" s="1">
        <f t="shared" si="12"/>
        <v>1.110178554728989</v>
      </c>
      <c r="D227" s="2">
        <f t="shared" si="11"/>
        <v>1.1876609760770693</v>
      </c>
      <c r="E227" s="1">
        <f t="shared" si="13"/>
        <v>154.48562438513073</v>
      </c>
    </row>
    <row r="228" spans="1:5" ht="15.75">
      <c r="A228" s="1">
        <v>178.65</v>
      </c>
      <c r="B228" s="1">
        <v>1.1331</v>
      </c>
      <c r="C228" s="1">
        <f t="shared" si="12"/>
        <v>1.127810554750486</v>
      </c>
      <c r="D228" s="2">
        <f t="shared" si="11"/>
        <v>1.1879872268991536</v>
      </c>
      <c r="E228" s="1">
        <f t="shared" si="13"/>
        <v>155.15903229885734</v>
      </c>
    </row>
    <row r="229" spans="1:5" ht="15.75">
      <c r="A229" s="1">
        <v>179.35</v>
      </c>
      <c r="B229" s="1">
        <v>1.1332</v>
      </c>
      <c r="C229" s="1">
        <f t="shared" si="12"/>
        <v>1.128011561956604</v>
      </c>
      <c r="D229" s="2">
        <f t="shared" si="11"/>
        <v>1.188272696368477</v>
      </c>
      <c r="E229" s="1">
        <f t="shared" si="13"/>
        <v>155.74812266686737</v>
      </c>
    </row>
    <row r="230" spans="1:5" ht="15.75">
      <c r="A230" s="1">
        <v>180.85</v>
      </c>
      <c r="B230" s="1">
        <v>1.0636</v>
      </c>
      <c r="C230" s="1">
        <f t="shared" si="12"/>
        <v>1.0589343196967145</v>
      </c>
      <c r="D230" s="2">
        <f t="shared" si="11"/>
        <v>1.188884416659885</v>
      </c>
      <c r="E230" s="1">
        <f t="shared" si="13"/>
        <v>157.00980965593078</v>
      </c>
    </row>
    <row r="231" spans="1:5" ht="15.75">
      <c r="A231" s="1">
        <v>182.35</v>
      </c>
      <c r="B231" s="1">
        <v>1.2386</v>
      </c>
      <c r="C231" s="1">
        <f t="shared" si="12"/>
        <v>1.2334043184958372</v>
      </c>
      <c r="D231" s="2">
        <f t="shared" si="11"/>
        <v>1.1894961369512929</v>
      </c>
      <c r="E231" s="1">
        <f t="shared" si="13"/>
        <v>158.27084779922777</v>
      </c>
    </row>
    <row r="232" spans="1:5" ht="15.75">
      <c r="A232" s="1">
        <v>183.85</v>
      </c>
      <c r="B232" s="1">
        <v>1.1375</v>
      </c>
      <c r="C232" s="1">
        <f t="shared" si="12"/>
        <v>1.1329466823880527</v>
      </c>
      <c r="D232" s="2">
        <f t="shared" si="11"/>
        <v>1.1901078572427006</v>
      </c>
      <c r="E232" s="1">
        <f t="shared" si="13"/>
        <v>159.53123776377709</v>
      </c>
    </row>
    <row r="233" spans="1:5" ht="15.75">
      <c r="A233" s="1">
        <v>184.65</v>
      </c>
      <c r="B233" s="1">
        <v>1.225</v>
      </c>
      <c r="C233" s="1">
        <f t="shared" si="12"/>
        <v>1.2202217921934673</v>
      </c>
      <c r="D233" s="2">
        <f t="shared" si="11"/>
        <v>1.190434108064785</v>
      </c>
      <c r="E233" s="1">
        <f t="shared" si="13"/>
        <v>160.20326151929643</v>
      </c>
    </row>
    <row r="234" spans="1:5" ht="15.75">
      <c r="A234" s="1">
        <v>185.35</v>
      </c>
      <c r="B234" s="1">
        <v>1.2363</v>
      </c>
      <c r="C234" s="1">
        <f t="shared" si="12"/>
        <v>1.2315884219195485</v>
      </c>
      <c r="D234" s="2">
        <f t="shared" si="11"/>
        <v>1.1907195775341084</v>
      </c>
      <c r="E234" s="1">
        <f t="shared" si="13"/>
        <v>160.79114133013286</v>
      </c>
    </row>
    <row r="235" spans="1:5" ht="15.75">
      <c r="A235" s="1">
        <v>186.05</v>
      </c>
      <c r="B235" s="1">
        <v>1.311</v>
      </c>
      <c r="C235" s="1">
        <f t="shared" si="12"/>
        <v>1.3061211332501352</v>
      </c>
      <c r="D235" s="2">
        <f t="shared" si="11"/>
        <v>1.1910050470034321</v>
      </c>
      <c r="E235" s="1">
        <f t="shared" si="13"/>
        <v>161.37888023330646</v>
      </c>
    </row>
    <row r="236" spans="1:5" ht="15.75">
      <c r="A236" s="1">
        <v>186.85</v>
      </c>
      <c r="B236" s="1">
        <v>1.2273</v>
      </c>
      <c r="C236" s="1">
        <f t="shared" si="12"/>
        <v>1.2228582219247286</v>
      </c>
      <c r="D236" s="2">
        <f t="shared" si="11"/>
        <v>1.1913312978255162</v>
      </c>
      <c r="E236" s="1">
        <f t="shared" si="13"/>
        <v>162.05039788877323</v>
      </c>
    </row>
    <row r="237" spans="1:5" ht="15.75">
      <c r="A237" s="1">
        <v>187.35</v>
      </c>
      <c r="B237" s="1">
        <v>1.1728</v>
      </c>
      <c r="C237" s="1">
        <f t="shared" si="12"/>
        <v>1.168630479716381</v>
      </c>
      <c r="D237" s="2">
        <f t="shared" si="11"/>
        <v>1.1915352045893188</v>
      </c>
      <c r="E237" s="1">
        <f t="shared" si="13"/>
        <v>162.4700246006607</v>
      </c>
    </row>
    <row r="238" spans="1:5" ht="15.75">
      <c r="A238" s="1">
        <v>188.85</v>
      </c>
      <c r="B238" s="1">
        <v>1.0258</v>
      </c>
      <c r="C238" s="1">
        <f t="shared" si="12"/>
        <v>1.022349927677891</v>
      </c>
      <c r="D238" s="2">
        <f t="shared" si="11"/>
        <v>1.1921469248807268</v>
      </c>
      <c r="E238" s="1">
        <f t="shared" si="13"/>
        <v>163.72825877355854</v>
      </c>
    </row>
    <row r="239" spans="1:5" ht="15.75">
      <c r="A239" s="1">
        <v>190.35</v>
      </c>
      <c r="B239" s="1">
        <v>1.19</v>
      </c>
      <c r="C239" s="1">
        <f t="shared" si="12"/>
        <v>1.1862260173532033</v>
      </c>
      <c r="D239" s="2">
        <f t="shared" si="11"/>
        <v>1.1927586451721346</v>
      </c>
      <c r="E239" s="1">
        <f t="shared" si="13"/>
        <v>164.98584764627094</v>
      </c>
    </row>
    <row r="240" spans="1:5" ht="15.75">
      <c r="A240" s="1">
        <v>191.15</v>
      </c>
      <c r="B240" s="1">
        <v>1.205</v>
      </c>
      <c r="C240" s="1">
        <f t="shared" si="12"/>
        <v>1.2013017643740898</v>
      </c>
      <c r="D240" s="2">
        <f t="shared" si="11"/>
        <v>1.1930848959942186</v>
      </c>
      <c r="E240" s="1">
        <f t="shared" si="13"/>
        <v>165.6563783039685</v>
      </c>
    </row>
    <row r="241" spans="1:5" ht="15.75">
      <c r="A241" s="1">
        <v>191.85</v>
      </c>
      <c r="B241" s="1">
        <v>1.1469</v>
      </c>
      <c r="C241" s="1">
        <f t="shared" si="12"/>
        <v>1.1434827784478043</v>
      </c>
      <c r="D241" s="2">
        <f t="shared" si="11"/>
        <v>1.1933703654635424</v>
      </c>
      <c r="E241" s="1">
        <f t="shared" si="13"/>
        <v>166.24295227987588</v>
      </c>
    </row>
    <row r="242" spans="1:5" ht="15.75">
      <c r="A242" s="1">
        <v>193.35</v>
      </c>
      <c r="B242" s="1">
        <v>1.184</v>
      </c>
      <c r="C242" s="1">
        <f t="shared" si="12"/>
        <v>1.1806994300233573</v>
      </c>
      <c r="D242" s="2">
        <f t="shared" si="11"/>
        <v>1.1939820857549501</v>
      </c>
      <c r="E242" s="1">
        <f t="shared" si="13"/>
        <v>167.49925253588145</v>
      </c>
    </row>
    <row r="243" spans="1:5" ht="15.75">
      <c r="A243" s="1">
        <v>194.15</v>
      </c>
      <c r="B243" s="1">
        <v>1.0529</v>
      </c>
      <c r="C243" s="1">
        <f t="shared" si="12"/>
        <v>1.0500726425964289</v>
      </c>
      <c r="D243" s="2">
        <f t="shared" si="11"/>
        <v>1.1943083365770344</v>
      </c>
      <c r="E243" s="1">
        <f t="shared" si="13"/>
        <v>168.16909630695724</v>
      </c>
    </row>
    <row r="244" spans="1:5" ht="15.75">
      <c r="A244" s="1">
        <v>194.5</v>
      </c>
      <c r="B244" s="1">
        <v>1.0974</v>
      </c>
      <c r="C244" s="1">
        <f t="shared" si="12"/>
        <v>1.0945022806615283</v>
      </c>
      <c r="D244" s="2">
        <f t="shared" si="11"/>
        <v>1.1944510713116963</v>
      </c>
      <c r="E244" s="1">
        <f t="shared" si="13"/>
        <v>168.46211793706524</v>
      </c>
    </row>
    <row r="245" spans="1:5" ht="15.75">
      <c r="A245" s="1">
        <v>195.5</v>
      </c>
      <c r="B245" s="1">
        <v>1.096</v>
      </c>
      <c r="C245" s="1">
        <f t="shared" si="12"/>
        <v>1.09324618153525</v>
      </c>
      <c r="D245" s="2">
        <f t="shared" si="11"/>
        <v>1.1948588848393014</v>
      </c>
      <c r="E245" s="1">
        <f t="shared" si="13"/>
        <v>169.29903685082843</v>
      </c>
    </row>
    <row r="246" spans="1:5" ht="15.75">
      <c r="A246" s="1">
        <v>196.05</v>
      </c>
      <c r="B246" s="1">
        <v>1.1653</v>
      </c>
      <c r="C246" s="1">
        <f t="shared" si="12"/>
        <v>1.162454045869257</v>
      </c>
      <c r="D246" s="2">
        <f t="shared" si="11"/>
        <v>1.1950831822794843</v>
      </c>
      <c r="E246" s="1">
        <f t="shared" si="13"/>
        <v>169.75925586165155</v>
      </c>
    </row>
    <row r="247" spans="1:5" ht="15.75">
      <c r="A247" s="1">
        <v>196.42</v>
      </c>
      <c r="B247" s="1">
        <v>1.312</v>
      </c>
      <c r="C247" s="1">
        <f t="shared" si="12"/>
        <v>1.308857866940473</v>
      </c>
      <c r="D247" s="2">
        <f t="shared" si="11"/>
        <v>1.1952340732846982</v>
      </c>
      <c r="E247" s="1">
        <f t="shared" si="13"/>
        <v>170.0688186563125</v>
      </c>
    </row>
    <row r="248" spans="1:5" ht="15.75">
      <c r="A248" s="1">
        <v>196.85</v>
      </c>
      <c r="B248" s="1">
        <v>1.1805</v>
      </c>
      <c r="C248" s="1">
        <f t="shared" si="12"/>
        <v>1.1777377345971665</v>
      </c>
      <c r="D248" s="2">
        <f t="shared" si="11"/>
        <v>1.1954094331015686</v>
      </c>
      <c r="E248" s="1">
        <f t="shared" si="13"/>
        <v>170.42852804800128</v>
      </c>
    </row>
    <row r="249" spans="1:5" ht="15.75">
      <c r="A249" s="1">
        <v>198.35</v>
      </c>
      <c r="B249" s="1">
        <v>1.2838</v>
      </c>
      <c r="C249" s="1">
        <f t="shared" si="12"/>
        <v>1.281042363987417</v>
      </c>
      <c r="D249" s="2">
        <f t="shared" si="11"/>
        <v>1.1960211533929763</v>
      </c>
      <c r="E249" s="1">
        <f t="shared" si="13"/>
        <v>171.6826864679796</v>
      </c>
    </row>
    <row r="250" spans="1:5" ht="15.75">
      <c r="A250" s="1">
        <v>199.85</v>
      </c>
      <c r="B250" s="1">
        <v>1.1961</v>
      </c>
      <c r="C250" s="1">
        <f t="shared" si="12"/>
        <v>1.1937602597877843</v>
      </c>
      <c r="D250" s="2">
        <f t="shared" si="11"/>
        <v>1.196632873684384</v>
      </c>
      <c r="E250" s="1">
        <f t="shared" si="13"/>
        <v>172.93620376053198</v>
      </c>
    </row>
    <row r="251" spans="1:5" ht="15.75">
      <c r="A251" s="1">
        <v>201.35</v>
      </c>
      <c r="B251" s="1">
        <v>1.2148</v>
      </c>
      <c r="C251" s="1">
        <f t="shared" si="12"/>
        <v>1.2126567821093712</v>
      </c>
      <c r="D251" s="2">
        <f t="shared" si="11"/>
        <v>1.1972445939757919</v>
      </c>
      <c r="E251" s="1">
        <f t="shared" si="13"/>
        <v>174.18908058081382</v>
      </c>
    </row>
    <row r="252" spans="1:5" ht="15.75">
      <c r="A252" s="1">
        <v>202.85</v>
      </c>
      <c r="B252" s="1">
        <v>1.6001</v>
      </c>
      <c r="C252" s="1">
        <f t="shared" si="12"/>
        <v>1.5975840498977045</v>
      </c>
      <c r="D252" s="2">
        <f t="shared" si="11"/>
        <v>1.1978563142671999</v>
      </c>
      <c r="E252" s="1">
        <f t="shared" si="13"/>
        <v>175.44131758297684</v>
      </c>
    </row>
    <row r="253" spans="1:5" ht="15.75">
      <c r="A253" s="1">
        <v>204.35</v>
      </c>
      <c r="B253" s="1">
        <v>1.2358</v>
      </c>
      <c r="C253" s="1">
        <f t="shared" si="12"/>
        <v>1.234093996232893</v>
      </c>
      <c r="D253" s="2">
        <f t="shared" si="11"/>
        <v>1.1984680345586076</v>
      </c>
      <c r="E253" s="1">
        <f t="shared" si="13"/>
        <v>176.6929154201711</v>
      </c>
    </row>
    <row r="254" spans="1:5" ht="15.75">
      <c r="A254" s="1">
        <v>205.2</v>
      </c>
      <c r="B254" s="1">
        <v>1.09</v>
      </c>
      <c r="C254" s="1">
        <f t="shared" si="12"/>
        <v>1.088613792093945</v>
      </c>
      <c r="D254" s="2">
        <f t="shared" si="11"/>
        <v>1.198814676057072</v>
      </c>
      <c r="E254" s="1">
        <f t="shared" si="13"/>
        <v>177.40194911568412</v>
      </c>
    </row>
    <row r="255" spans="1:5" ht="15.75">
      <c r="A255" s="1">
        <v>205.55</v>
      </c>
      <c r="B255" s="1">
        <v>1.1981</v>
      </c>
      <c r="C255" s="1">
        <f t="shared" si="12"/>
        <v>1.1966299586694202</v>
      </c>
      <c r="D255" s="2">
        <f t="shared" si="11"/>
        <v>1.1989574107917338</v>
      </c>
      <c r="E255" s="1">
        <f t="shared" si="13"/>
        <v>177.69386940980775</v>
      </c>
    </row>
    <row r="256" spans="1:5" ht="15.75">
      <c r="A256" s="1">
        <v>206.35</v>
      </c>
      <c r="B256" s="1">
        <v>1.2329</v>
      </c>
      <c r="C256" s="1">
        <f t="shared" si="12"/>
        <v>1.231513433347093</v>
      </c>
      <c r="D256" s="2">
        <f t="shared" si="11"/>
        <v>1.199283661613818</v>
      </c>
      <c r="E256" s="1">
        <f t="shared" si="13"/>
        <v>178.36093427995152</v>
      </c>
    </row>
    <row r="257" spans="1:5" ht="15.75">
      <c r="A257" s="1">
        <v>207.85</v>
      </c>
      <c r="B257" s="1">
        <v>1.3221</v>
      </c>
      <c r="C257" s="1">
        <f t="shared" si="12"/>
        <v>1.3208668070451488</v>
      </c>
      <c r="D257" s="2">
        <f t="shared" si="11"/>
        <v>1.1998953819052258</v>
      </c>
      <c r="E257" s="1">
        <f t="shared" si="13"/>
        <v>179.61104326663522</v>
      </c>
    </row>
    <row r="258" spans="1:5" ht="15.75">
      <c r="A258" s="1">
        <v>209.35</v>
      </c>
      <c r="B258" s="1">
        <v>1.2777</v>
      </c>
      <c r="C258" s="1">
        <f t="shared" si="12"/>
        <v>1.2767533930231612</v>
      </c>
      <c r="D258" s="2">
        <f t="shared" si="11"/>
        <v>1.2005071021966336</v>
      </c>
      <c r="E258" s="1">
        <f t="shared" si="13"/>
        <v>180.86051525830888</v>
      </c>
    </row>
    <row r="259" spans="1:5" ht="15.75">
      <c r="A259" s="1">
        <v>210.85</v>
      </c>
      <c r="B259" s="1">
        <v>0.9954</v>
      </c>
      <c r="C259" s="1">
        <f t="shared" si="12"/>
        <v>0.9948535425866029</v>
      </c>
      <c r="D259" s="2">
        <f t="shared" si="11"/>
        <v>1.2011188224880416</v>
      </c>
      <c r="E259" s="1">
        <f t="shared" si="13"/>
        <v>182.1093509038055</v>
      </c>
    </row>
    <row r="260" spans="1:5" ht="15.75">
      <c r="A260" s="1">
        <v>212.35</v>
      </c>
      <c r="B260" s="1">
        <v>1.2709</v>
      </c>
      <c r="C260" s="1">
        <f t="shared" si="12"/>
        <v>1.2704461647615806</v>
      </c>
      <c r="D260" s="2">
        <f t="shared" si="11"/>
        <v>1.2017305427794494</v>
      </c>
      <c r="E260" s="1">
        <f t="shared" si="13"/>
        <v>183.35755085096727</v>
      </c>
    </row>
    <row r="261" spans="1:5" ht="15.75">
      <c r="A261" s="1">
        <v>213.85</v>
      </c>
      <c r="B261" s="1">
        <v>1.3153</v>
      </c>
      <c r="C261" s="1">
        <f t="shared" si="12"/>
        <v>1.3150826962533624</v>
      </c>
      <c r="D261" s="2">
        <f t="shared" si="11"/>
        <v>1.2023422630708571</v>
      </c>
      <c r="E261" s="1">
        <f t="shared" si="13"/>
        <v>184.60511574664756</v>
      </c>
    </row>
    <row r="262" spans="1:5" ht="15.75">
      <c r="A262" s="1">
        <v>214.55</v>
      </c>
      <c r="B262" s="1">
        <v>1.1795</v>
      </c>
      <c r="C262" s="1">
        <f t="shared" si="12"/>
        <v>1.1794107521024104</v>
      </c>
      <c r="D262" s="2">
        <f t="shared" si="11"/>
        <v>1.2026277325401808</v>
      </c>
      <c r="E262" s="1">
        <f t="shared" si="13"/>
        <v>185.1871745010399</v>
      </c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1000*1/SLOPE(C3:C16,B3:B16)</f>
        <v>100.61418176597914</v>
      </c>
      <c r="G3" s="1">
        <f>INTERCEPT(B4:B16,A4:A16)</f>
        <v>4.629648931905397</v>
      </c>
    </row>
    <row r="4" spans="1:9" ht="15.75">
      <c r="A4" s="3">
        <v>27.5</v>
      </c>
      <c r="B4" s="3">
        <v>8</v>
      </c>
      <c r="C4" s="1">
        <f>LN($G$21+$G$23*A4)/$G$23-LN($G$21)/$G$23</f>
        <v>30.478056656799907</v>
      </c>
      <c r="E4" s="6"/>
      <c r="F4" s="6" t="s">
        <v>7</v>
      </c>
      <c r="I4" s="7">
        <f>SLOPE(E4:E16,A4:A16)*1000</f>
        <v>272.66513525973255</v>
      </c>
    </row>
    <row r="5" spans="1:9" ht="15.75">
      <c r="A5" s="3">
        <v>37</v>
      </c>
      <c r="B5" s="3">
        <v>8.7</v>
      </c>
      <c r="C5" s="1">
        <f aca="true" t="shared" si="0" ref="C5:C16">LN($G$21+$G$23*A5)/$G$23-LN($G$21)/$G$23</f>
        <v>40.888432191061725</v>
      </c>
      <c r="E5" s="6">
        <f>1000*1/SLOPE(C4:C5,B4:B5)</f>
        <v>67.24060987965554</v>
      </c>
      <c r="F5" s="8">
        <f>CORREL(C3:C11,B3:B11)</f>
        <v>0.9965738775361497</v>
      </c>
      <c r="I5" s="7"/>
    </row>
    <row r="6" spans="1:5" ht="15.75">
      <c r="A6" s="3">
        <v>56</v>
      </c>
      <c r="B6" s="3">
        <v>10.5</v>
      </c>
      <c r="C6" s="1">
        <f t="shared" si="0"/>
        <v>61.530866153615534</v>
      </c>
      <c r="E6" s="6">
        <f>1000*1/SLOPE(C5:C6,B5:B6)</f>
        <v>87.19901942112433</v>
      </c>
    </row>
    <row r="7" spans="1:6" ht="15.75">
      <c r="A7" s="3">
        <v>65.5</v>
      </c>
      <c r="B7" s="3">
        <v>11.2</v>
      </c>
      <c r="C7" s="1">
        <f t="shared" si="0"/>
        <v>71.76427309548808</v>
      </c>
      <c r="E7" s="6">
        <f aca="true" t="shared" si="1" ref="E7:E13">1000*1/SLOPE(C6:C7,B6:B7)</f>
        <v>68.40341676785721</v>
      </c>
      <c r="F7" s="9"/>
    </row>
    <row r="8" spans="1:6" ht="15.75">
      <c r="A8" s="3">
        <v>75</v>
      </c>
      <c r="B8" s="3">
        <v>12.8</v>
      </c>
      <c r="C8" s="1">
        <f t="shared" si="0"/>
        <v>81.9400200137227</v>
      </c>
      <c r="E8" s="6">
        <f t="shared" si="1"/>
        <v>157.23661494890885</v>
      </c>
      <c r="F8" s="5" t="s">
        <v>8</v>
      </c>
    </row>
    <row r="9" spans="1:6" ht="15.75">
      <c r="A9" s="3">
        <v>84.5</v>
      </c>
      <c r="B9" s="3">
        <v>13.4</v>
      </c>
      <c r="C9" s="1">
        <f t="shared" si="0"/>
        <v>92.05875303899455</v>
      </c>
      <c r="E9" s="6">
        <f t="shared" si="1"/>
        <v>59.29596111501959</v>
      </c>
      <c r="F9" s="5">
        <f>1000*SLOPE(B3:B16,A3:A16)</f>
        <v>105.32901895653163</v>
      </c>
    </row>
    <row r="10" spans="1:6" ht="15.75">
      <c r="A10" s="3">
        <v>94</v>
      </c>
      <c r="B10" s="3">
        <v>14.1</v>
      </c>
      <c r="C10" s="1">
        <f t="shared" si="0"/>
        <v>102.12110750177995</v>
      </c>
      <c r="E10" s="6">
        <f t="shared" si="1"/>
        <v>69.56622355024733</v>
      </c>
      <c r="F10" s="6" t="s">
        <v>9</v>
      </c>
    </row>
    <row r="11" spans="1:6" ht="15.75">
      <c r="A11" s="3">
        <v>103.5</v>
      </c>
      <c r="B11" s="3">
        <v>15</v>
      </c>
      <c r="C11" s="1">
        <f t="shared" si="0"/>
        <v>112.12770817172635</v>
      </c>
      <c r="E11" s="6">
        <f t="shared" si="1"/>
        <v>89.94063315658353</v>
      </c>
      <c r="F11" s="8">
        <f>CORREL(B3:B11,A3:A11)</f>
        <v>0.9965744874881617</v>
      </c>
    </row>
    <row r="12" spans="1:6" ht="15.75">
      <c r="A12" s="3">
        <v>113</v>
      </c>
      <c r="B12" s="3">
        <v>16.3</v>
      </c>
      <c r="C12" s="1">
        <f t="shared" si="0"/>
        <v>122.07916949042756</v>
      </c>
      <c r="E12" s="6">
        <f t="shared" si="1"/>
        <v>130.63408060050364</v>
      </c>
      <c r="F12" s="8"/>
    </row>
    <row r="13" spans="1:6" ht="15.75">
      <c r="A13" s="3">
        <v>122.5</v>
      </c>
      <c r="B13" s="3">
        <v>17.8</v>
      </c>
      <c r="C13" s="1">
        <f t="shared" si="0"/>
        <v>131.97609579782042</v>
      </c>
      <c r="E13" s="6">
        <f t="shared" si="1"/>
        <v>151.56220764012784</v>
      </c>
      <c r="F13" s="8"/>
    </row>
    <row r="14" spans="1:6" ht="15.75">
      <c r="A14" s="3">
        <v>141.5</v>
      </c>
      <c r="B14" s="3">
        <v>19.6</v>
      </c>
      <c r="C14" s="1">
        <f t="shared" si="0"/>
        <v>151.6087115455382</v>
      </c>
      <c r="E14" s="6">
        <f>1000*1/SLOPE(C13:C14,B13:B14)</f>
        <v>91.68416593745349</v>
      </c>
      <c r="F14" s="8"/>
    </row>
    <row r="15" spans="1:6" ht="15.75">
      <c r="A15" s="3">
        <v>160.5</v>
      </c>
      <c r="B15" s="3">
        <v>21.7</v>
      </c>
      <c r="C15" s="1">
        <f t="shared" si="0"/>
        <v>171.03019632218303</v>
      </c>
      <c r="E15" s="6">
        <f>1000*1/SLOPE(C14:C15,B14:B15)</f>
        <v>108.1276753116953</v>
      </c>
      <c r="F15" s="8"/>
    </row>
    <row r="16" spans="1:6" ht="15.75">
      <c r="A16" s="3">
        <v>179.5</v>
      </c>
      <c r="B16" s="3">
        <v>23.8</v>
      </c>
      <c r="C16" s="1">
        <f t="shared" si="0"/>
        <v>190.24504289901208</v>
      </c>
      <c r="E16" s="6">
        <f>1000*1/SLOPE(C15:C16,B15:B16)</f>
        <v>109.29049012194707</v>
      </c>
      <c r="F16" s="8"/>
    </row>
    <row r="17" spans="1:9" ht="15.75">
      <c r="A17" s="10"/>
      <c r="B17" s="11"/>
      <c r="C17" s="11"/>
      <c r="D17" s="11"/>
      <c r="E17" s="10"/>
      <c r="F17" s="12"/>
      <c r="G17" s="12"/>
      <c r="H17" s="12"/>
      <c r="I17" s="12"/>
    </row>
    <row r="18" spans="1:7" ht="15.75">
      <c r="A18" s="13"/>
      <c r="C18" s="14" t="s">
        <v>10</v>
      </c>
      <c r="D18" s="14" t="s">
        <v>11</v>
      </c>
      <c r="E18" s="1" t="s">
        <v>12</v>
      </c>
      <c r="G18" s="3" t="s">
        <v>13</v>
      </c>
    </row>
    <row r="19" spans="1:5" ht="15.75">
      <c r="A19" s="15">
        <v>0</v>
      </c>
      <c r="B19" s="1"/>
      <c r="C19" s="1"/>
      <c r="D19" s="2">
        <f aca="true" t="shared" si="2" ref="D19:D24">G$21+G$23*A19</f>
        <v>0.8946963180595511</v>
      </c>
      <c r="E19" s="1">
        <v>0</v>
      </c>
    </row>
    <row r="20" spans="1:7" ht="15.75">
      <c r="A20" s="1">
        <v>1</v>
      </c>
      <c r="B20" s="1">
        <v>0.8687</v>
      </c>
      <c r="C20" s="1">
        <f>B20*(1+($I$31+$I$32*A20)/(1282900)+($I$33+A20*$I$34-$I$35)/400)</f>
        <v>0.8475240801996897</v>
      </c>
      <c r="D20" s="2">
        <f t="shared" si="2"/>
        <v>0.8952500341181749</v>
      </c>
      <c r="E20" s="1">
        <f>E19+(A20-A19)/D20</f>
        <v>1.1170063802175716</v>
      </c>
      <c r="G20" s="3" t="s">
        <v>14</v>
      </c>
    </row>
    <row r="21" spans="1:7" ht="15.75">
      <c r="A21" s="1">
        <v>2.5</v>
      </c>
      <c r="B21" s="1">
        <v>0.8688</v>
      </c>
      <c r="C21" s="1">
        <f aca="true" t="shared" si="3" ref="C21:C84">B21*(1+($I$31+$I$32*A21)/(1282900)+($I$33+A21*$I$34-$I$35)/400)</f>
        <v>0.8479666329695499</v>
      </c>
      <c r="D21" s="2">
        <f t="shared" si="2"/>
        <v>0.8960806082061108</v>
      </c>
      <c r="E21" s="1">
        <f>E20+(A21-A20)/D21</f>
        <v>2.7909629263846543</v>
      </c>
      <c r="G21" s="1">
        <f>INTERCEPT(C19:C1004,A19:A1004)</f>
        <v>0.8946963180595511</v>
      </c>
    </row>
    <row r="22" spans="1:7" ht="15.75">
      <c r="A22" s="1">
        <v>4</v>
      </c>
      <c r="B22" s="1">
        <v>0.8507</v>
      </c>
      <c r="C22" s="1">
        <f t="shared" si="3"/>
        <v>0.830638464574912</v>
      </c>
      <c r="D22" s="2">
        <f t="shared" si="2"/>
        <v>0.8969111822940465</v>
      </c>
      <c r="E22" s="1">
        <f>E21+(A22-A21)/D22</f>
        <v>4.463369324712103</v>
      </c>
      <c r="G22" s="3" t="s">
        <v>21</v>
      </c>
    </row>
    <row r="23" spans="1:7" ht="15.75">
      <c r="A23" s="1">
        <v>4</v>
      </c>
      <c r="B23" s="1">
        <v>0.9149</v>
      </c>
      <c r="C23" s="1">
        <f t="shared" si="3"/>
        <v>0.8933244754197567</v>
      </c>
      <c r="D23" s="2">
        <f t="shared" si="2"/>
        <v>0.8969111822940465</v>
      </c>
      <c r="E23" s="1">
        <f>E22+(A23-A22)/D23</f>
        <v>4.463369324712103</v>
      </c>
      <c r="G23" s="16">
        <f>SLOPE(C19:C1004,A19:A1004)</f>
        <v>0.0005537160586238724</v>
      </c>
    </row>
    <row r="24" spans="1:5" ht="15.75">
      <c r="A24" s="1">
        <v>6.1</v>
      </c>
      <c r="B24" s="1">
        <v>0.7512</v>
      </c>
      <c r="C24" s="1">
        <f t="shared" si="3"/>
        <v>0.7339025218993348</v>
      </c>
      <c r="D24" s="2">
        <f t="shared" si="2"/>
        <v>0.8980739860171567</v>
      </c>
      <c r="E24" s="1">
        <f>E23+(A24-A23)/D24</f>
        <v>6.801706736436087</v>
      </c>
    </row>
    <row r="25" spans="1:5" ht="15.75">
      <c r="A25" s="1">
        <v>6.4</v>
      </c>
      <c r="B25" s="1">
        <v>0.9518</v>
      </c>
      <c r="C25" s="1">
        <f t="shared" si="3"/>
        <v>0.9299590034163113</v>
      </c>
      <c r="D25" s="2">
        <f aca="true" t="shared" si="4" ref="D25:D88">G$21+G$23*A25</f>
        <v>0.8982401008347438</v>
      </c>
      <c r="E25" s="1">
        <f aca="true" t="shared" si="5" ref="E25:E88">E24+(A25-A24)/D25</f>
        <v>7.135693161358786</v>
      </c>
    </row>
    <row r="26" spans="1:5" ht="15.75">
      <c r="A26" s="1">
        <v>9.1</v>
      </c>
      <c r="B26" s="1">
        <v>0.9384</v>
      </c>
      <c r="C26" s="1">
        <f t="shared" si="3"/>
        <v>0.9175372238126107</v>
      </c>
      <c r="D26" s="2">
        <f t="shared" si="4"/>
        <v>0.8997351341930283</v>
      </c>
      <c r="E26" s="1">
        <f t="shared" si="5"/>
        <v>10.136576307287756</v>
      </c>
    </row>
    <row r="27" spans="1:5" ht="15.75">
      <c r="A27" s="1">
        <v>9.5</v>
      </c>
      <c r="B27" s="1">
        <v>0.9593</v>
      </c>
      <c r="C27" s="1">
        <f t="shared" si="3"/>
        <v>0.9380741495717249</v>
      </c>
      <c r="D27" s="2">
        <f t="shared" si="4"/>
        <v>0.8999566206164779</v>
      </c>
      <c r="E27" s="1">
        <f t="shared" si="5"/>
        <v>10.581042174682562</v>
      </c>
    </row>
    <row r="28" spans="1:5" ht="15.75">
      <c r="A28" s="1">
        <v>12.1</v>
      </c>
      <c r="B28" s="1">
        <v>0.989</v>
      </c>
      <c r="C28" s="1">
        <f t="shared" si="3"/>
        <v>0.9677977111049257</v>
      </c>
      <c r="D28" s="2">
        <f t="shared" si="4"/>
        <v>0.9013962823688999</v>
      </c>
      <c r="E28" s="1">
        <f t="shared" si="5"/>
        <v>13.465456112098757</v>
      </c>
    </row>
    <row r="29" spans="1:7" ht="15.75">
      <c r="A29" s="1">
        <v>12.5</v>
      </c>
      <c r="B29" s="1">
        <v>0.8822</v>
      </c>
      <c r="C29" s="1">
        <f t="shared" si="3"/>
        <v>0.8633807174245735</v>
      </c>
      <c r="D29" s="2">
        <f t="shared" si="4"/>
        <v>0.9016177687923494</v>
      </c>
      <c r="E29" s="1">
        <f t="shared" si="5"/>
        <v>13.909103091833607</v>
      </c>
      <c r="G29" s="17" t="s">
        <v>15</v>
      </c>
    </row>
    <row r="30" spans="1:5" ht="15.75">
      <c r="A30" s="1">
        <v>15.1</v>
      </c>
      <c r="B30" s="1">
        <v>0.8783</v>
      </c>
      <c r="C30" s="1">
        <f t="shared" si="3"/>
        <v>0.8601684352021634</v>
      </c>
      <c r="D30" s="2">
        <f t="shared" si="4"/>
        <v>0.9030574305447715</v>
      </c>
      <c r="E30" s="1">
        <f t="shared" si="5"/>
        <v>16.788211232753884</v>
      </c>
    </row>
    <row r="31" spans="1:9" ht="15.75">
      <c r="A31" s="1">
        <v>15.5</v>
      </c>
      <c r="B31" s="1">
        <v>0.9016</v>
      </c>
      <c r="C31" s="1">
        <f t="shared" si="3"/>
        <v>0.88308290225162</v>
      </c>
      <c r="D31" s="2">
        <f t="shared" si="4"/>
        <v>0.903278916968221</v>
      </c>
      <c r="E31" s="1">
        <f t="shared" si="5"/>
        <v>17.231042336730678</v>
      </c>
      <c r="G31" s="3" t="s">
        <v>16</v>
      </c>
      <c r="I31" s="1">
        <v>1648</v>
      </c>
    </row>
    <row r="32" spans="1:9" ht="15.75">
      <c r="A32" s="1">
        <v>17.85</v>
      </c>
      <c r="B32" s="1">
        <v>0.9297</v>
      </c>
      <c r="C32" s="1">
        <f t="shared" si="3"/>
        <v>0.9111841545078548</v>
      </c>
      <c r="D32" s="2">
        <f t="shared" si="4"/>
        <v>0.9045801497059872</v>
      </c>
      <c r="E32" s="1">
        <f t="shared" si="5"/>
        <v>19.82893264060681</v>
      </c>
      <c r="G32" s="3" t="s">
        <v>17</v>
      </c>
      <c r="I32" s="1">
        <v>1.8</v>
      </c>
    </row>
    <row r="33" spans="1:9" ht="15.75">
      <c r="A33" s="1">
        <v>18.6</v>
      </c>
      <c r="B33" s="1">
        <v>0.8533</v>
      </c>
      <c r="C33" s="1">
        <f t="shared" si="3"/>
        <v>0.8364751497789764</v>
      </c>
      <c r="D33" s="2">
        <f t="shared" si="4"/>
        <v>0.9049954367499551</v>
      </c>
      <c r="E33" s="1">
        <f t="shared" si="5"/>
        <v>20.65766610106869</v>
      </c>
      <c r="G33" s="3" t="s">
        <v>18</v>
      </c>
      <c r="I33" s="1">
        <f>G3</f>
        <v>4.629648931905397</v>
      </c>
    </row>
    <row r="34" spans="1:9" ht="15.75">
      <c r="A34" s="1">
        <v>19</v>
      </c>
      <c r="B34" s="1">
        <v>0.9491</v>
      </c>
      <c r="C34" s="1">
        <f t="shared" si="3"/>
        <v>0.9304867241010352</v>
      </c>
      <c r="D34" s="2">
        <f t="shared" si="4"/>
        <v>0.9052169231734046</v>
      </c>
      <c r="E34" s="1">
        <f t="shared" si="5"/>
        <v>21.099549134582606</v>
      </c>
      <c r="G34" s="3" t="s">
        <v>19</v>
      </c>
      <c r="I34" s="1">
        <f>F9/1000</f>
        <v>0.10532901895653163</v>
      </c>
    </row>
    <row r="35" spans="1:9" ht="15.75">
      <c r="A35" s="1">
        <v>21.6</v>
      </c>
      <c r="B35" s="1">
        <v>0.9271</v>
      </c>
      <c r="C35" s="1">
        <f t="shared" si="3"/>
        <v>0.9095562876444957</v>
      </c>
      <c r="D35" s="2">
        <f t="shared" si="4"/>
        <v>0.9066565849258267</v>
      </c>
      <c r="E35" s="1">
        <f t="shared" si="5"/>
        <v>23.96722808075461</v>
      </c>
      <c r="G35" s="3" t="s">
        <v>20</v>
      </c>
      <c r="I35" s="1">
        <v>15</v>
      </c>
    </row>
    <row r="36" spans="1:5" ht="15.75">
      <c r="A36" s="1">
        <v>22</v>
      </c>
      <c r="B36" s="1">
        <v>0.8839</v>
      </c>
      <c r="C36" s="1">
        <f t="shared" si="3"/>
        <v>0.8672673669095656</v>
      </c>
      <c r="D36" s="2">
        <f t="shared" si="4"/>
        <v>0.9068780713492762</v>
      </c>
      <c r="E36" s="1">
        <f t="shared" si="5"/>
        <v>24.408301707559662</v>
      </c>
    </row>
    <row r="37" spans="1:5" ht="15.75">
      <c r="A37" s="1">
        <v>23.7</v>
      </c>
      <c r="B37" s="1">
        <v>0.9219</v>
      </c>
      <c r="C37" s="1">
        <f t="shared" si="3"/>
        <v>0.9049671945112482</v>
      </c>
      <c r="D37" s="2">
        <f t="shared" si="4"/>
        <v>0.9078193886489369</v>
      </c>
      <c r="E37" s="1">
        <f t="shared" si="5"/>
        <v>26.280920888485095</v>
      </c>
    </row>
    <row r="38" spans="1:5" ht="15.75">
      <c r="A38" s="1">
        <v>25</v>
      </c>
      <c r="B38" s="1">
        <v>1.0001</v>
      </c>
      <c r="C38" s="1">
        <f t="shared" si="3"/>
        <v>0.9820750500806422</v>
      </c>
      <c r="D38" s="2">
        <f t="shared" si="4"/>
        <v>0.9085392195251479</v>
      </c>
      <c r="E38" s="1">
        <f t="shared" si="5"/>
        <v>27.711789223128317</v>
      </c>
    </row>
    <row r="39" spans="1:5" ht="15.75">
      <c r="A39" s="1">
        <v>25.1</v>
      </c>
      <c r="B39" s="1">
        <v>1.0663</v>
      </c>
      <c r="C39" s="1">
        <f t="shared" si="3"/>
        <v>1.0471101454019247</v>
      </c>
      <c r="D39" s="2">
        <f t="shared" si="4"/>
        <v>0.9085945911310103</v>
      </c>
      <c r="E39" s="1">
        <f t="shared" si="5"/>
        <v>27.8218493104061</v>
      </c>
    </row>
    <row r="40" spans="1:5" ht="15.75">
      <c r="A40" s="1">
        <v>26.5</v>
      </c>
      <c r="B40" s="1">
        <v>0.9042</v>
      </c>
      <c r="C40" s="1">
        <f t="shared" si="3"/>
        <v>0.8882625172923735</v>
      </c>
      <c r="D40" s="2">
        <f t="shared" si="4"/>
        <v>0.9093697936130837</v>
      </c>
      <c r="E40" s="1">
        <f t="shared" si="5"/>
        <v>29.361377024909963</v>
      </c>
    </row>
    <row r="41" spans="1:5" ht="15.75">
      <c r="A41" s="1">
        <v>28.1</v>
      </c>
      <c r="B41" s="1">
        <v>0.9127</v>
      </c>
      <c r="C41" s="1">
        <f t="shared" si="3"/>
        <v>0.8969992799046639</v>
      </c>
      <c r="D41" s="2">
        <f t="shared" si="4"/>
        <v>0.9102557393068819</v>
      </c>
      <c r="E41" s="1">
        <f t="shared" si="5"/>
        <v>31.119124799418177</v>
      </c>
    </row>
    <row r="42" spans="1:5" ht="15.75">
      <c r="A42" s="1">
        <v>28.5</v>
      </c>
      <c r="B42" s="1">
        <v>0.886</v>
      </c>
      <c r="C42" s="1">
        <f t="shared" si="3"/>
        <v>0.8708524053654757</v>
      </c>
      <c r="D42" s="2">
        <f t="shared" si="4"/>
        <v>0.9104772257303314</v>
      </c>
      <c r="E42" s="1">
        <f t="shared" si="5"/>
        <v>31.55845484381236</v>
      </c>
    </row>
    <row r="43" spans="1:5" ht="15.75">
      <c r="A43" s="1">
        <v>31.1</v>
      </c>
      <c r="B43" s="1">
        <v>0.8676</v>
      </c>
      <c r="C43" s="1">
        <f t="shared" si="3"/>
        <v>0.8533641404128842</v>
      </c>
      <c r="D43" s="2">
        <f t="shared" si="4"/>
        <v>0.9119168874827535</v>
      </c>
      <c r="E43" s="1">
        <f t="shared" si="5"/>
        <v>34.40959186703058</v>
      </c>
    </row>
    <row r="44" spans="1:5" ht="15.75">
      <c r="A44" s="1">
        <v>31.5</v>
      </c>
      <c r="B44" s="1">
        <v>0.918</v>
      </c>
      <c r="C44" s="1">
        <f t="shared" si="3"/>
        <v>0.9030343682649163</v>
      </c>
      <c r="D44" s="2">
        <f t="shared" si="4"/>
        <v>0.912138373906203</v>
      </c>
      <c r="E44" s="1">
        <f t="shared" si="5"/>
        <v>34.84812182196166</v>
      </c>
    </row>
    <row r="45" spans="1:5" ht="15.75">
      <c r="A45" s="1">
        <v>33.45</v>
      </c>
      <c r="B45" s="1">
        <v>0.9073</v>
      </c>
      <c r="C45" s="1">
        <f t="shared" si="3"/>
        <v>0.8929771661072649</v>
      </c>
      <c r="D45" s="2">
        <f t="shared" si="4"/>
        <v>0.9132181202205196</v>
      </c>
      <c r="E45" s="1">
        <f t="shared" si="5"/>
        <v>36.98342767805782</v>
      </c>
    </row>
    <row r="46" spans="1:5" ht="15.75">
      <c r="A46" s="1">
        <v>34.5</v>
      </c>
      <c r="B46" s="1">
        <v>0.9654</v>
      </c>
      <c r="C46" s="1">
        <f t="shared" si="3"/>
        <v>0.9504283313680046</v>
      </c>
      <c r="D46" s="2">
        <f t="shared" si="4"/>
        <v>0.9137995220820747</v>
      </c>
      <c r="E46" s="1">
        <f t="shared" si="5"/>
        <v>38.13247621072458</v>
      </c>
    </row>
    <row r="47" spans="1:5" ht="15.75">
      <c r="A47" s="1">
        <v>34.6</v>
      </c>
      <c r="B47" s="1">
        <v>0.9831</v>
      </c>
      <c r="C47" s="1">
        <f t="shared" si="3"/>
        <v>0.9678798604437242</v>
      </c>
      <c r="D47" s="2">
        <f t="shared" si="4"/>
        <v>0.913854893687937</v>
      </c>
      <c r="E47" s="1">
        <f t="shared" si="5"/>
        <v>38.24190277361844</v>
      </c>
    </row>
    <row r="48" spans="1:5" ht="15.75">
      <c r="A48" s="1">
        <v>36</v>
      </c>
      <c r="B48" s="1">
        <v>0.9244</v>
      </c>
      <c r="C48" s="1">
        <f t="shared" si="3"/>
        <v>0.9104312383340575</v>
      </c>
      <c r="D48" s="2">
        <f t="shared" si="4"/>
        <v>0.9146300961700105</v>
      </c>
      <c r="E48" s="1">
        <f t="shared" si="5"/>
        <v>39.77257621839405</v>
      </c>
    </row>
    <row r="49" spans="1:5" ht="15.75">
      <c r="A49" s="1">
        <v>37.6</v>
      </c>
      <c r="B49" s="1">
        <v>1.0498</v>
      </c>
      <c r="C49" s="1">
        <f t="shared" si="3"/>
        <v>1.03438095246966</v>
      </c>
      <c r="D49" s="2">
        <f t="shared" si="4"/>
        <v>0.9155160418638086</v>
      </c>
      <c r="E49" s="1">
        <f t="shared" si="5"/>
        <v>41.520224459207746</v>
      </c>
    </row>
    <row r="50" spans="1:5" ht="15.75">
      <c r="A50" s="1">
        <v>38</v>
      </c>
      <c r="B50" s="1">
        <v>0.9395</v>
      </c>
      <c r="C50" s="1">
        <f t="shared" si="3"/>
        <v>0.9258004791677416</v>
      </c>
      <c r="D50" s="2">
        <f t="shared" si="4"/>
        <v>0.9157375282872582</v>
      </c>
      <c r="E50" s="1">
        <f t="shared" si="5"/>
        <v>41.95703084492848</v>
      </c>
    </row>
    <row r="51" spans="1:5" ht="15.75">
      <c r="A51" s="1">
        <v>40.6</v>
      </c>
      <c r="B51" s="1">
        <v>0.9397</v>
      </c>
      <c r="C51" s="1">
        <f t="shared" si="3"/>
        <v>0.9266443457506026</v>
      </c>
      <c r="D51" s="2">
        <f t="shared" si="4"/>
        <v>0.9171771900396803</v>
      </c>
      <c r="E51" s="1">
        <f t="shared" si="5"/>
        <v>44.79181569155939</v>
      </c>
    </row>
    <row r="52" spans="1:5" ht="15.75">
      <c r="A52" s="1">
        <v>41</v>
      </c>
      <c r="B52" s="1">
        <v>0.8497</v>
      </c>
      <c r="C52" s="1">
        <f t="shared" si="3"/>
        <v>0.8379847292097963</v>
      </c>
      <c r="D52" s="2">
        <f t="shared" si="4"/>
        <v>0.9173986764631299</v>
      </c>
      <c r="E52" s="1">
        <f t="shared" si="5"/>
        <v>45.227831145104766</v>
      </c>
    </row>
    <row r="53" spans="1:5" ht="15.75">
      <c r="A53" s="1">
        <v>44</v>
      </c>
      <c r="B53" s="1">
        <v>0.9006</v>
      </c>
      <c r="C53" s="1">
        <f t="shared" si="3"/>
        <v>0.8888981792166966</v>
      </c>
      <c r="D53" s="2">
        <f t="shared" si="4"/>
        <v>0.9190598246390015</v>
      </c>
      <c r="E53" s="1">
        <f t="shared" si="5"/>
        <v>48.49203649885132</v>
      </c>
    </row>
    <row r="54" spans="1:5" ht="15.75">
      <c r="A54" s="1">
        <v>44.1</v>
      </c>
      <c r="B54" s="1">
        <v>0.9058</v>
      </c>
      <c r="C54" s="1">
        <f t="shared" si="3"/>
        <v>0.8940545925867952</v>
      </c>
      <c r="D54" s="2">
        <f t="shared" si="4"/>
        <v>0.9191151962448638</v>
      </c>
      <c r="E54" s="1">
        <f t="shared" si="5"/>
        <v>48.60083678896573</v>
      </c>
    </row>
    <row r="55" spans="1:5" ht="15.75">
      <c r="A55" s="1">
        <v>47.1</v>
      </c>
      <c r="B55" s="1">
        <v>1.013</v>
      </c>
      <c r="C55" s="1">
        <f t="shared" si="3"/>
        <v>1.000669043316891</v>
      </c>
      <c r="D55" s="2">
        <f t="shared" si="4"/>
        <v>0.9207763444207354</v>
      </c>
      <c r="E55" s="1">
        <f t="shared" si="5"/>
        <v>51.85895698088629</v>
      </c>
    </row>
    <row r="56" spans="1:5" ht="15.75">
      <c r="A56" s="1">
        <v>47.5</v>
      </c>
      <c r="B56" s="1">
        <v>0.9753</v>
      </c>
      <c r="C56" s="1">
        <f t="shared" si="3"/>
        <v>0.9635312292962822</v>
      </c>
      <c r="D56" s="2">
        <f t="shared" si="4"/>
        <v>0.920997830844185</v>
      </c>
      <c r="E56" s="1">
        <f t="shared" si="5"/>
        <v>52.2932685358151</v>
      </c>
    </row>
    <row r="57" spans="1:5" ht="15.75">
      <c r="A57" s="1">
        <v>50.1</v>
      </c>
      <c r="B57" s="1">
        <v>0.909</v>
      </c>
      <c r="C57" s="1">
        <f t="shared" si="3"/>
        <v>0.8986569120678836</v>
      </c>
      <c r="D57" s="2">
        <f t="shared" si="4"/>
        <v>0.9224374925966071</v>
      </c>
      <c r="E57" s="1">
        <f t="shared" si="5"/>
        <v>55.11188770607579</v>
      </c>
    </row>
    <row r="58" spans="1:5" ht="15.75">
      <c r="A58" s="1">
        <v>50.5</v>
      </c>
      <c r="B58" s="1">
        <v>0.8981</v>
      </c>
      <c r="C58" s="1">
        <f t="shared" si="3"/>
        <v>0.8879760381260029</v>
      </c>
      <c r="D58" s="2">
        <f t="shared" si="4"/>
        <v>0.9226589790200567</v>
      </c>
      <c r="E58" s="1">
        <f t="shared" si="5"/>
        <v>55.54541732979964</v>
      </c>
    </row>
    <row r="59" spans="1:5" ht="15.75">
      <c r="A59" s="1">
        <v>52.45</v>
      </c>
      <c r="B59" s="1">
        <v>0.942</v>
      </c>
      <c r="C59" s="1">
        <f t="shared" si="3"/>
        <v>0.9318674435285857</v>
      </c>
      <c r="D59" s="2">
        <f t="shared" si="4"/>
        <v>0.9237387253343732</v>
      </c>
      <c r="E59" s="1">
        <f t="shared" si="5"/>
        <v>57.65640385284937</v>
      </c>
    </row>
    <row r="60" spans="1:5" ht="15.75">
      <c r="A60" s="1">
        <v>53.5</v>
      </c>
      <c r="B60" s="1">
        <v>0.9207</v>
      </c>
      <c r="C60" s="1">
        <f t="shared" si="3"/>
        <v>0.9110524749951336</v>
      </c>
      <c r="D60" s="2">
        <f t="shared" si="4"/>
        <v>0.9243201271959283</v>
      </c>
      <c r="E60" s="1">
        <f t="shared" si="5"/>
        <v>58.79237392328951</v>
      </c>
    </row>
    <row r="61" spans="1:5" ht="15.75">
      <c r="A61" s="1">
        <v>53.6</v>
      </c>
      <c r="B61" s="1">
        <v>0.907</v>
      </c>
      <c r="C61" s="1">
        <f t="shared" si="3"/>
        <v>0.897520040613154</v>
      </c>
      <c r="D61" s="2">
        <f t="shared" si="4"/>
        <v>0.9243754988017906</v>
      </c>
      <c r="E61" s="1">
        <f t="shared" si="5"/>
        <v>58.900555068429796</v>
      </c>
    </row>
    <row r="62" spans="1:5" ht="15.75">
      <c r="A62" s="1">
        <v>55</v>
      </c>
      <c r="B62" s="1">
        <v>0.9235</v>
      </c>
      <c r="C62" s="1">
        <f t="shared" si="3"/>
        <v>0.9141898464493097</v>
      </c>
      <c r="D62" s="2">
        <f t="shared" si="4"/>
        <v>0.925150701283864</v>
      </c>
      <c r="E62" s="1">
        <f t="shared" si="5"/>
        <v>60.4138220400239</v>
      </c>
    </row>
    <row r="63" spans="1:5" ht="15.75">
      <c r="A63" s="1">
        <v>56.6</v>
      </c>
      <c r="B63" s="1">
        <v>0.9236</v>
      </c>
      <c r="C63" s="1">
        <f t="shared" si="3"/>
        <v>0.9146800392414854</v>
      </c>
      <c r="D63" s="2">
        <f t="shared" si="4"/>
        <v>0.9260366469776623</v>
      </c>
      <c r="E63" s="1">
        <f t="shared" si="5"/>
        <v>62.14161543267416</v>
      </c>
    </row>
    <row r="64" spans="1:5" ht="15.75">
      <c r="A64" s="1">
        <v>57</v>
      </c>
      <c r="B64" s="1">
        <v>0.9315</v>
      </c>
      <c r="C64" s="1">
        <f t="shared" si="3"/>
        <v>0.9226023792443009</v>
      </c>
      <c r="D64" s="2">
        <f t="shared" si="4"/>
        <v>0.9262581334011118</v>
      </c>
      <c r="E64" s="1">
        <f t="shared" si="5"/>
        <v>62.573460493544225</v>
      </c>
    </row>
    <row r="65" spans="1:5" ht="15.75">
      <c r="A65" s="1">
        <v>59.6</v>
      </c>
      <c r="B65" s="1">
        <v>1.0669</v>
      </c>
      <c r="C65" s="1">
        <f t="shared" si="3"/>
        <v>1.0574433812010706</v>
      </c>
      <c r="D65" s="2">
        <f t="shared" si="4"/>
        <v>0.9276977951535339</v>
      </c>
      <c r="E65" s="1">
        <f t="shared" si="5"/>
        <v>65.37609731512867</v>
      </c>
    </row>
    <row r="66" spans="1:5" ht="15.75">
      <c r="A66" s="1">
        <v>60</v>
      </c>
      <c r="B66" s="1">
        <v>0.9013</v>
      </c>
      <c r="C66" s="1">
        <f t="shared" si="3"/>
        <v>0.8934066390642046</v>
      </c>
      <c r="D66" s="2">
        <f t="shared" si="4"/>
        <v>0.9279192815769834</v>
      </c>
      <c r="E66" s="1">
        <f t="shared" si="5"/>
        <v>65.80716929298455</v>
      </c>
    </row>
    <row r="67" spans="1:5" ht="15.75">
      <c r="A67" s="1">
        <v>63</v>
      </c>
      <c r="B67" s="1">
        <v>0.936</v>
      </c>
      <c r="C67" s="1">
        <f t="shared" si="3"/>
        <v>0.9285460946429756</v>
      </c>
      <c r="D67" s="2">
        <f t="shared" si="4"/>
        <v>0.929580429752855</v>
      </c>
      <c r="E67" s="1">
        <f t="shared" si="5"/>
        <v>69.03443172663712</v>
      </c>
    </row>
    <row r="68" spans="1:5" ht="15.75">
      <c r="A68" s="1">
        <v>63.1</v>
      </c>
      <c r="B68" s="1">
        <v>1.0142</v>
      </c>
      <c r="C68" s="1">
        <f t="shared" si="3"/>
        <v>1.0061501916206377</v>
      </c>
      <c r="D68" s="2">
        <f t="shared" si="4"/>
        <v>0.9296358013587174</v>
      </c>
      <c r="E68" s="1">
        <f t="shared" si="5"/>
        <v>69.14200073361151</v>
      </c>
    </row>
    <row r="69" spans="1:5" ht="15.75">
      <c r="A69" s="1">
        <v>64.5</v>
      </c>
      <c r="B69" s="1">
        <v>0.9917</v>
      </c>
      <c r="C69" s="1">
        <f t="shared" si="3"/>
        <v>0.984196316159526</v>
      </c>
      <c r="D69" s="2">
        <f t="shared" si="4"/>
        <v>0.9304110038407909</v>
      </c>
      <c r="E69" s="1">
        <f t="shared" si="5"/>
        <v>70.64671208614358</v>
      </c>
    </row>
    <row r="70" spans="1:5" ht="15.75">
      <c r="A70" s="1">
        <v>66.1</v>
      </c>
      <c r="B70" s="1">
        <v>0.9245</v>
      </c>
      <c r="C70" s="1">
        <f t="shared" si="3"/>
        <v>0.9178963661316252</v>
      </c>
      <c r="D70" s="2">
        <f t="shared" si="4"/>
        <v>0.9312969495345891</v>
      </c>
      <c r="E70" s="1">
        <f t="shared" si="5"/>
        <v>72.36474627577513</v>
      </c>
    </row>
    <row r="71" spans="1:5" ht="15.75">
      <c r="A71" s="1">
        <v>66.5</v>
      </c>
      <c r="B71" s="1">
        <v>0.8171</v>
      </c>
      <c r="C71" s="1">
        <f t="shared" si="3"/>
        <v>0.811350039163626</v>
      </c>
      <c r="D71" s="2">
        <f t="shared" si="4"/>
        <v>0.9315184359580386</v>
      </c>
      <c r="E71" s="1">
        <f t="shared" si="5"/>
        <v>72.79415269926542</v>
      </c>
    </row>
    <row r="72" spans="1:5" ht="15.75">
      <c r="A72" s="1">
        <v>69.1</v>
      </c>
      <c r="B72" s="1">
        <v>0.9968</v>
      </c>
      <c r="C72" s="1">
        <f t="shared" si="3"/>
        <v>0.9904715681668638</v>
      </c>
      <c r="D72" s="2">
        <f t="shared" si="4"/>
        <v>0.9329580977104607</v>
      </c>
      <c r="E72" s="1">
        <f t="shared" si="5"/>
        <v>75.58098739889509</v>
      </c>
    </row>
    <row r="73" spans="1:5" ht="15.75">
      <c r="A73" s="1">
        <v>69.5</v>
      </c>
      <c r="B73" s="1">
        <v>0.9539</v>
      </c>
      <c r="C73" s="1">
        <f t="shared" si="3"/>
        <v>0.9479449381556238</v>
      </c>
      <c r="D73" s="2">
        <f t="shared" si="4"/>
        <v>0.9331795841339102</v>
      </c>
      <c r="E73" s="1">
        <f t="shared" si="5"/>
        <v>76.00962943822051</v>
      </c>
    </row>
    <row r="74" spans="1:5" ht="15.75">
      <c r="A74" s="1">
        <v>71.45</v>
      </c>
      <c r="B74" s="1">
        <v>1.0735</v>
      </c>
      <c r="C74" s="1">
        <f t="shared" si="3"/>
        <v>1.0673524491446729</v>
      </c>
      <c r="D74" s="2">
        <f t="shared" si="4"/>
        <v>0.9342593304482267</v>
      </c>
      <c r="E74" s="1">
        <f t="shared" si="5"/>
        <v>78.0968443435985</v>
      </c>
    </row>
    <row r="75" spans="1:5" ht="15.75">
      <c r="A75" s="1">
        <v>72.5</v>
      </c>
      <c r="B75" s="1">
        <v>1.044</v>
      </c>
      <c r="C75" s="1">
        <f t="shared" si="3"/>
        <v>1.0383115773251022</v>
      </c>
      <c r="D75" s="2">
        <f t="shared" si="4"/>
        <v>0.9348407323097818</v>
      </c>
      <c r="E75" s="1">
        <f t="shared" si="5"/>
        <v>79.220030319252</v>
      </c>
    </row>
    <row r="76" spans="1:5" ht="15.75">
      <c r="A76" s="1">
        <v>72.6</v>
      </c>
      <c r="B76" s="1">
        <v>0.9789</v>
      </c>
      <c r="C76" s="1">
        <f t="shared" si="3"/>
        <v>0.9735922004309756</v>
      </c>
      <c r="D76" s="2">
        <f t="shared" si="4"/>
        <v>0.9348961039156443</v>
      </c>
      <c r="E76" s="1">
        <f t="shared" si="5"/>
        <v>79.32699407659484</v>
      </c>
    </row>
    <row r="77" spans="1:5" ht="15.75">
      <c r="A77" s="1">
        <v>74</v>
      </c>
      <c r="B77" s="1">
        <v>1.0462</v>
      </c>
      <c r="C77" s="1">
        <f t="shared" si="3"/>
        <v>1.040915024140715</v>
      </c>
      <c r="D77" s="2">
        <f t="shared" si="4"/>
        <v>0.9356713063977177</v>
      </c>
      <c r="E77" s="1">
        <f t="shared" si="5"/>
        <v>80.82324600868617</v>
      </c>
    </row>
    <row r="78" spans="1:5" ht="15.75">
      <c r="A78" s="1">
        <v>76</v>
      </c>
      <c r="B78" s="1">
        <v>0.9351</v>
      </c>
      <c r="C78" s="1">
        <f t="shared" si="3"/>
        <v>0.9308713458965443</v>
      </c>
      <c r="D78" s="2">
        <f t="shared" si="4"/>
        <v>0.9367787385149654</v>
      </c>
      <c r="E78" s="1">
        <f t="shared" si="5"/>
        <v>82.95822187627526</v>
      </c>
    </row>
    <row r="79" spans="1:5" ht="15.75">
      <c r="A79" s="1">
        <v>79</v>
      </c>
      <c r="B79" s="1">
        <v>0.8607</v>
      </c>
      <c r="C79" s="1">
        <f t="shared" si="3"/>
        <v>0.8574913412109482</v>
      </c>
      <c r="D79" s="2">
        <f t="shared" si="4"/>
        <v>0.938439886690837</v>
      </c>
      <c r="E79" s="1">
        <f t="shared" si="5"/>
        <v>86.15501694279648</v>
      </c>
    </row>
    <row r="80" spans="1:5" ht="15.75">
      <c r="A80" s="1">
        <v>82</v>
      </c>
      <c r="B80" s="1">
        <v>0.894</v>
      </c>
      <c r="C80" s="1">
        <f t="shared" si="3"/>
        <v>0.8913771941119796</v>
      </c>
      <c r="D80" s="2">
        <f t="shared" si="4"/>
        <v>0.9401010348667086</v>
      </c>
      <c r="E80" s="1">
        <f t="shared" si="5"/>
        <v>89.34616330763944</v>
      </c>
    </row>
    <row r="81" spans="1:5" ht="15.75">
      <c r="A81" s="1">
        <v>101.1</v>
      </c>
      <c r="B81" s="1">
        <v>0.9546</v>
      </c>
      <c r="C81" s="1">
        <f t="shared" si="3"/>
        <v>0.9566261117403501</v>
      </c>
      <c r="D81" s="2">
        <f t="shared" si="4"/>
        <v>0.9506770115864246</v>
      </c>
      <c r="E81" s="1">
        <f t="shared" si="5"/>
        <v>109.43710877830695</v>
      </c>
    </row>
    <row r="82" spans="1:5" ht="15.75">
      <c r="A82" s="1">
        <v>104.1</v>
      </c>
      <c r="B82" s="1">
        <v>0.8689</v>
      </c>
      <c r="C82" s="1">
        <f t="shared" si="3"/>
        <v>0.8714342761626153</v>
      </c>
      <c r="D82" s="2">
        <f t="shared" si="4"/>
        <v>0.9523381597622962</v>
      </c>
      <c r="E82" s="1">
        <f t="shared" si="5"/>
        <v>112.587250321253</v>
      </c>
    </row>
    <row r="83" spans="1:5" ht="15.75">
      <c r="A83" s="1">
        <v>107.1</v>
      </c>
      <c r="B83" s="1">
        <v>0.9676</v>
      </c>
      <c r="C83" s="1">
        <f t="shared" si="3"/>
        <v>0.9711905949270317</v>
      </c>
      <c r="D83" s="2">
        <f t="shared" si="4"/>
        <v>0.9539993079381678</v>
      </c>
      <c r="E83" s="1">
        <f t="shared" si="5"/>
        <v>115.73190669053669</v>
      </c>
    </row>
    <row r="84" spans="1:5" ht="15.75">
      <c r="A84" s="1">
        <v>109.45</v>
      </c>
      <c r="B84" s="1">
        <v>0.9634</v>
      </c>
      <c r="C84" s="1">
        <f t="shared" si="3"/>
        <v>0.9675743456123393</v>
      </c>
      <c r="D84" s="2">
        <f t="shared" si="4"/>
        <v>0.955300540675934</v>
      </c>
      <c r="E84" s="1">
        <f t="shared" si="5"/>
        <v>118.19186552018127</v>
      </c>
    </row>
    <row r="85" spans="1:5" ht="15.75">
      <c r="A85" s="1">
        <v>110.5</v>
      </c>
      <c r="B85" s="1">
        <v>1.0089</v>
      </c>
      <c r="C85" s="1">
        <f aca="true" t="shared" si="6" ref="C85:C135">B85*(1+($I$31+$I$32*A85)/(1282900)+($I$33+A85*$I$34-$I$35)/400)</f>
        <v>1.0135519297278908</v>
      </c>
      <c r="D85" s="2">
        <f t="shared" si="4"/>
        <v>0.9558819425374889</v>
      </c>
      <c r="E85" s="1">
        <f t="shared" si="5"/>
        <v>119.2903275302624</v>
      </c>
    </row>
    <row r="86" spans="1:5" ht="15.75">
      <c r="A86" s="1">
        <v>110.6</v>
      </c>
      <c r="B86" s="1">
        <v>0.9826</v>
      </c>
      <c r="C86" s="1">
        <f t="shared" si="6"/>
        <v>0.9871566751870007</v>
      </c>
      <c r="D86" s="2">
        <f t="shared" si="4"/>
        <v>0.9559373141433514</v>
      </c>
      <c r="E86" s="1">
        <f t="shared" si="5"/>
        <v>119.39493690006152</v>
      </c>
    </row>
    <row r="87" spans="1:5" ht="15.75">
      <c r="A87" s="1">
        <v>113.6</v>
      </c>
      <c r="B87" s="1">
        <v>0.8688</v>
      </c>
      <c r="C87" s="1">
        <f t="shared" si="6"/>
        <v>0.8735189238630652</v>
      </c>
      <c r="D87" s="2">
        <f t="shared" si="4"/>
        <v>0.957598462319223</v>
      </c>
      <c r="E87" s="1">
        <f t="shared" si="5"/>
        <v>122.5277740108629</v>
      </c>
    </row>
    <row r="88" spans="1:5" ht="15.75">
      <c r="A88" s="1">
        <v>114</v>
      </c>
      <c r="B88" s="1">
        <v>0.9009</v>
      </c>
      <c r="C88" s="1">
        <f t="shared" si="6"/>
        <v>0.9058886728915778</v>
      </c>
      <c r="D88" s="2">
        <f t="shared" si="4"/>
        <v>0.9578199487426725</v>
      </c>
      <c r="E88" s="1">
        <f t="shared" si="5"/>
        <v>122.94538903394222</v>
      </c>
    </row>
    <row r="89" spans="1:5" ht="15.75">
      <c r="A89" s="1">
        <v>116.6</v>
      </c>
      <c r="B89" s="1">
        <v>0.965</v>
      </c>
      <c r="C89" s="1">
        <f t="shared" si="6"/>
        <v>0.9710078188883985</v>
      </c>
      <c r="D89" s="2">
        <f aca="true" t="shared" si="7" ref="D89:D135">G$21+G$23*A89</f>
        <v>0.9592596104950946</v>
      </c>
      <c r="E89" s="1">
        <f aca="true" t="shared" si="8" ref="E89:E135">E88+(A89-A88)/D89</f>
        <v>125.65581275193664</v>
      </c>
    </row>
    <row r="90" spans="1:5" ht="15.75">
      <c r="A90" s="1">
        <v>117</v>
      </c>
      <c r="B90" s="1">
        <v>0.9549</v>
      </c>
      <c r="C90" s="1">
        <f t="shared" si="6"/>
        <v>0.9609460537232041</v>
      </c>
      <c r="D90" s="2">
        <f t="shared" si="7"/>
        <v>0.9594810969185441</v>
      </c>
      <c r="E90" s="1">
        <f t="shared" si="8"/>
        <v>126.0727047587564</v>
      </c>
    </row>
    <row r="91" spans="1:5" ht="15.75">
      <c r="A91" s="1">
        <v>118.95</v>
      </c>
      <c r="B91" s="1">
        <v>0.8805</v>
      </c>
      <c r="C91" s="1">
        <f t="shared" si="6"/>
        <v>0.8865295092600027</v>
      </c>
      <c r="D91" s="2">
        <f t="shared" si="7"/>
        <v>0.9605608432328607</v>
      </c>
      <c r="E91" s="1">
        <f t="shared" si="8"/>
        <v>128.10276877160652</v>
      </c>
    </row>
    <row r="92" spans="1:5" ht="15.75">
      <c r="A92" s="1">
        <v>120</v>
      </c>
      <c r="B92" s="1">
        <v>0.9402</v>
      </c>
      <c r="C92" s="1">
        <f t="shared" si="6"/>
        <v>0.946899664146159</v>
      </c>
      <c r="D92" s="2">
        <f t="shared" si="7"/>
        <v>0.9611422450944158</v>
      </c>
      <c r="E92" s="1">
        <f t="shared" si="8"/>
        <v>129.19521893219317</v>
      </c>
    </row>
    <row r="93" spans="1:5" ht="15.75">
      <c r="A93" s="1">
        <v>120.1</v>
      </c>
      <c r="B93" s="1">
        <v>1.009</v>
      </c>
      <c r="C93" s="1">
        <f t="shared" si="6"/>
        <v>1.0162166290487715</v>
      </c>
      <c r="D93" s="2">
        <f t="shared" si="7"/>
        <v>0.9611976167002781</v>
      </c>
      <c r="E93" s="1">
        <f t="shared" si="8"/>
        <v>129.29925581104362</v>
      </c>
    </row>
    <row r="94" spans="1:5" ht="15.75">
      <c r="A94" s="1">
        <v>121.5</v>
      </c>
      <c r="B94" s="1">
        <v>0.9113</v>
      </c>
      <c r="C94" s="1">
        <f t="shared" si="6"/>
        <v>0.9181555956104681</v>
      </c>
      <c r="D94" s="2">
        <f t="shared" si="7"/>
        <v>0.9619728191823516</v>
      </c>
      <c r="E94" s="1">
        <f t="shared" si="8"/>
        <v>130.7545983863047</v>
      </c>
    </row>
    <row r="95" spans="1:5" ht="15.75">
      <c r="A95" s="1">
        <v>123.1</v>
      </c>
      <c r="B95" s="1">
        <v>0.9506</v>
      </c>
      <c r="C95" s="1">
        <f t="shared" si="6"/>
        <v>0.9581538816585109</v>
      </c>
      <c r="D95" s="2">
        <f t="shared" si="7"/>
        <v>0.9628587648761497</v>
      </c>
      <c r="E95" s="1">
        <f t="shared" si="8"/>
        <v>132.41631665524085</v>
      </c>
    </row>
    <row r="96" spans="1:5" ht="15.75">
      <c r="A96" s="1">
        <v>123.5</v>
      </c>
      <c r="B96" s="1">
        <v>0.9326</v>
      </c>
      <c r="C96" s="1">
        <f t="shared" si="6"/>
        <v>0.9401095990628906</v>
      </c>
      <c r="D96" s="2">
        <f t="shared" si="7"/>
        <v>0.9630802512995993</v>
      </c>
      <c r="E96" s="1">
        <f t="shared" si="8"/>
        <v>132.83165068317905</v>
      </c>
    </row>
    <row r="97" spans="1:5" ht="15.75">
      <c r="A97" s="1">
        <v>126.1</v>
      </c>
      <c r="B97" s="1">
        <v>0.9684</v>
      </c>
      <c r="C97" s="1">
        <f t="shared" si="6"/>
        <v>0.9768644090787988</v>
      </c>
      <c r="D97" s="2">
        <f t="shared" si="7"/>
        <v>0.9645199130520213</v>
      </c>
      <c r="E97" s="1">
        <f t="shared" si="8"/>
        <v>135.52729228146688</v>
      </c>
    </row>
    <row r="98" spans="1:5" ht="15.75">
      <c r="A98" s="1">
        <v>126.5</v>
      </c>
      <c r="B98" s="1">
        <v>0.9454</v>
      </c>
      <c r="C98" s="1">
        <f t="shared" si="6"/>
        <v>0.9537634836327846</v>
      </c>
      <c r="D98" s="2">
        <f t="shared" si="7"/>
        <v>0.9647413994754709</v>
      </c>
      <c r="E98" s="1">
        <f t="shared" si="8"/>
        <v>135.9419111629801</v>
      </c>
    </row>
    <row r="99" spans="1:5" ht="15.75">
      <c r="A99" s="1">
        <v>128.45</v>
      </c>
      <c r="B99" s="1">
        <v>0.9777</v>
      </c>
      <c r="C99" s="1">
        <f t="shared" si="6"/>
        <v>0.9868539290319841</v>
      </c>
      <c r="D99" s="2">
        <f t="shared" si="7"/>
        <v>0.9658211457897875</v>
      </c>
      <c r="E99" s="1">
        <f t="shared" si="8"/>
        <v>137.9609185211234</v>
      </c>
    </row>
    <row r="100" spans="1:5" ht="15.75">
      <c r="A100" s="1">
        <v>129.5</v>
      </c>
      <c r="B100" s="1">
        <v>0.9784</v>
      </c>
      <c r="C100" s="1">
        <f t="shared" si="6"/>
        <v>0.9878324408567859</v>
      </c>
      <c r="D100" s="2">
        <f t="shared" si="7"/>
        <v>0.9664025476513426</v>
      </c>
      <c r="E100" s="1">
        <f t="shared" si="8"/>
        <v>139.04742227936765</v>
      </c>
    </row>
    <row r="101" spans="1:5" ht="15.75">
      <c r="A101" s="1">
        <v>129.6</v>
      </c>
      <c r="B101" s="1">
        <v>0.8752</v>
      </c>
      <c r="C101" s="1">
        <f t="shared" si="6"/>
        <v>0.8836606915149373</v>
      </c>
      <c r="D101" s="2">
        <f t="shared" si="7"/>
        <v>0.9664579192572049</v>
      </c>
      <c r="E101" s="1">
        <f t="shared" si="8"/>
        <v>139.1508928992544</v>
      </c>
    </row>
    <row r="102" spans="1:5" ht="15.75">
      <c r="A102" s="1">
        <v>131</v>
      </c>
      <c r="B102" s="1">
        <v>0.9638</v>
      </c>
      <c r="C102" s="1">
        <f t="shared" si="6"/>
        <v>0.9734744007623284</v>
      </c>
      <c r="D102" s="2">
        <f t="shared" si="7"/>
        <v>0.9672331217392783</v>
      </c>
      <c r="E102" s="1">
        <f t="shared" si="8"/>
        <v>140.59832058605912</v>
      </c>
    </row>
    <row r="103" spans="1:5" ht="15.75">
      <c r="A103" s="1">
        <v>132.6</v>
      </c>
      <c r="B103" s="1">
        <v>0.9901</v>
      </c>
      <c r="C103" s="1">
        <f t="shared" si="6"/>
        <v>1.0004577617956392</v>
      </c>
      <c r="D103" s="2">
        <f t="shared" si="7"/>
        <v>0.9681190674330765</v>
      </c>
      <c r="E103" s="1">
        <f t="shared" si="8"/>
        <v>142.25100986140035</v>
      </c>
    </row>
    <row r="104" spans="1:5" ht="15.75">
      <c r="A104" s="1">
        <v>133</v>
      </c>
      <c r="B104" s="1">
        <v>0.9832</v>
      </c>
      <c r="C104" s="1">
        <f t="shared" si="6"/>
        <v>0.9935896899171351</v>
      </c>
      <c r="D104" s="2">
        <f t="shared" si="7"/>
        <v>0.9683405538565261</v>
      </c>
      <c r="E104" s="1">
        <f t="shared" si="8"/>
        <v>142.66408767623207</v>
      </c>
    </row>
    <row r="105" spans="1:5" ht="15.75">
      <c r="A105" s="1">
        <v>135.6</v>
      </c>
      <c r="B105" s="1">
        <v>1.0569</v>
      </c>
      <c r="C105" s="1">
        <f t="shared" si="6"/>
        <v>1.0687959440884132</v>
      </c>
      <c r="D105" s="2">
        <f t="shared" si="7"/>
        <v>0.9697802156089481</v>
      </c>
      <c r="E105" s="1">
        <f t="shared" si="8"/>
        <v>145.34510751779214</v>
      </c>
    </row>
    <row r="106" spans="1:5" ht="15.75">
      <c r="A106" s="1">
        <v>136</v>
      </c>
      <c r="B106" s="1">
        <v>0.8527</v>
      </c>
      <c r="C106" s="1">
        <f t="shared" si="6"/>
        <v>0.8623878624164095</v>
      </c>
      <c r="D106" s="2">
        <f t="shared" si="7"/>
        <v>0.9700017020323977</v>
      </c>
      <c r="E106" s="1">
        <f t="shared" si="8"/>
        <v>145.7574779282377</v>
      </c>
    </row>
    <row r="107" spans="1:5" ht="15.75">
      <c r="A107" s="1">
        <v>137.95</v>
      </c>
      <c r="B107" s="1">
        <v>0.9086</v>
      </c>
      <c r="C107" s="1">
        <f t="shared" si="6"/>
        <v>0.919391997365097</v>
      </c>
      <c r="D107" s="2">
        <f t="shared" si="7"/>
        <v>0.9710814483467143</v>
      </c>
      <c r="E107" s="1">
        <f t="shared" si="8"/>
        <v>147.76554841843182</v>
      </c>
    </row>
    <row r="108" spans="1:5" ht="15.75">
      <c r="A108" s="1">
        <v>139</v>
      </c>
      <c r="B108" s="1">
        <v>0.9338</v>
      </c>
      <c r="C108" s="1">
        <f t="shared" si="6"/>
        <v>0.9451508739843284</v>
      </c>
      <c r="D108" s="2">
        <f t="shared" si="7"/>
        <v>0.9716628502082694</v>
      </c>
      <c r="E108" s="1">
        <f t="shared" si="8"/>
        <v>148.84617015854974</v>
      </c>
    </row>
    <row r="109" spans="1:5" ht="15.75">
      <c r="A109" s="1">
        <v>139.1</v>
      </c>
      <c r="B109" s="1">
        <v>1.0676</v>
      </c>
      <c r="C109" s="1">
        <f t="shared" si="6"/>
        <v>1.0806055517468627</v>
      </c>
      <c r="D109" s="2">
        <f t="shared" si="7"/>
        <v>0.9717182218141317</v>
      </c>
      <c r="E109" s="1">
        <f t="shared" si="8"/>
        <v>148.94908065024896</v>
      </c>
    </row>
    <row r="110" spans="1:5" ht="15.75">
      <c r="A110" s="1">
        <v>140.5</v>
      </c>
      <c r="B110" s="1">
        <v>1.0635</v>
      </c>
      <c r="C110" s="1">
        <f t="shared" si="6"/>
        <v>1.076849755333895</v>
      </c>
      <c r="D110" s="2">
        <f t="shared" si="7"/>
        <v>0.9724934242962051</v>
      </c>
      <c r="E110" s="1">
        <f t="shared" si="8"/>
        <v>150.38867907325442</v>
      </c>
    </row>
    <row r="111" spans="1:5" ht="15.75">
      <c r="A111" s="1">
        <v>142.1</v>
      </c>
      <c r="B111" s="1">
        <v>0.9306</v>
      </c>
      <c r="C111" s="1">
        <f t="shared" si="6"/>
        <v>0.9426756724989669</v>
      </c>
      <c r="D111" s="2">
        <f t="shared" si="7"/>
        <v>0.9733793699900033</v>
      </c>
      <c r="E111" s="1">
        <f t="shared" si="8"/>
        <v>152.03243694333997</v>
      </c>
    </row>
    <row r="112" spans="1:5" ht="15.75">
      <c r="A112" s="1">
        <v>142.5</v>
      </c>
      <c r="B112" s="1">
        <v>0.9988</v>
      </c>
      <c r="C112" s="1">
        <f t="shared" si="6"/>
        <v>1.011866414040902</v>
      </c>
      <c r="D112" s="2">
        <f t="shared" si="7"/>
        <v>0.9736008564134528</v>
      </c>
      <c r="E112" s="1">
        <f t="shared" si="8"/>
        <v>152.44328292541266</v>
      </c>
    </row>
    <row r="113" spans="1:5" ht="15.75">
      <c r="A113" s="1">
        <v>145.1</v>
      </c>
      <c r="B113" s="1">
        <v>0.9181</v>
      </c>
      <c r="C113" s="1">
        <f t="shared" si="6"/>
        <v>0.9307426034910548</v>
      </c>
      <c r="D113" s="2">
        <f t="shared" si="7"/>
        <v>0.975040518165875</v>
      </c>
      <c r="E113" s="1">
        <f t="shared" si="8"/>
        <v>155.10983877776923</v>
      </c>
    </row>
    <row r="114" spans="1:5" ht="15.75">
      <c r="A114" s="1">
        <v>145.5</v>
      </c>
      <c r="B114" s="1">
        <v>0.9936</v>
      </c>
      <c r="C114" s="1">
        <f t="shared" si="6"/>
        <v>1.0073874811793049</v>
      </c>
      <c r="D114" s="2">
        <f t="shared" si="7"/>
        <v>0.9752620045893245</v>
      </c>
      <c r="E114" s="1">
        <f t="shared" si="8"/>
        <v>155.51998497245097</v>
      </c>
    </row>
    <row r="115" spans="1:5" ht="15.75">
      <c r="A115" s="1">
        <v>147.45</v>
      </c>
      <c r="B115" s="1">
        <v>1.0437</v>
      </c>
      <c r="C115" s="1">
        <f t="shared" si="6"/>
        <v>1.0587214568296057</v>
      </c>
      <c r="D115" s="2">
        <f t="shared" si="7"/>
        <v>0.9763417509036411</v>
      </c>
      <c r="E115" s="1">
        <f t="shared" si="8"/>
        <v>157.51723644530378</v>
      </c>
    </row>
    <row r="116" spans="1:5" ht="15.75">
      <c r="A116" s="1">
        <v>148.5</v>
      </c>
      <c r="B116" s="1">
        <v>0.9505</v>
      </c>
      <c r="C116" s="1">
        <f t="shared" si="6"/>
        <v>0.9644442782061188</v>
      </c>
      <c r="D116" s="2">
        <f t="shared" si="7"/>
        <v>0.9769231527651961</v>
      </c>
      <c r="E116" s="1">
        <f t="shared" si="8"/>
        <v>158.59203951146918</v>
      </c>
    </row>
    <row r="117" spans="1:5" ht="15.75">
      <c r="A117" s="1">
        <v>148.6</v>
      </c>
      <c r="B117" s="1">
        <v>0.913</v>
      </c>
      <c r="C117" s="1">
        <f t="shared" si="6"/>
        <v>0.926418305169318</v>
      </c>
      <c r="D117" s="2">
        <f t="shared" si="7"/>
        <v>0.9769785243710585</v>
      </c>
      <c r="E117" s="1">
        <f t="shared" si="8"/>
        <v>158.6943959067281</v>
      </c>
    </row>
    <row r="118" spans="1:5" ht="15.75">
      <c r="A118" s="1">
        <v>150</v>
      </c>
      <c r="B118" s="1">
        <v>0.9849</v>
      </c>
      <c r="C118" s="1">
        <f t="shared" si="6"/>
        <v>0.9997400346389805</v>
      </c>
      <c r="D118" s="2">
        <f t="shared" si="7"/>
        <v>0.9777537268531319</v>
      </c>
      <c r="E118" s="1">
        <f t="shared" si="8"/>
        <v>160.1262493086127</v>
      </c>
    </row>
    <row r="119" spans="1:5" ht="15.75">
      <c r="A119" s="1">
        <v>151.6</v>
      </c>
      <c r="B119" s="1">
        <v>0.8814</v>
      </c>
      <c r="C119" s="1">
        <f t="shared" si="6"/>
        <v>0.8950538693822748</v>
      </c>
      <c r="D119" s="2">
        <f t="shared" si="7"/>
        <v>0.9786396725469302</v>
      </c>
      <c r="E119" s="1">
        <f t="shared" si="8"/>
        <v>161.7611717881357</v>
      </c>
    </row>
    <row r="120" spans="1:5" ht="15.75">
      <c r="A120" s="1">
        <v>152</v>
      </c>
      <c r="B120" s="1">
        <v>0.9129</v>
      </c>
      <c r="C120" s="1">
        <f t="shared" si="6"/>
        <v>0.9271385067338511</v>
      </c>
      <c r="D120" s="2">
        <f t="shared" si="7"/>
        <v>0.9788611589703797</v>
      </c>
      <c r="E120" s="1">
        <f t="shared" si="8"/>
        <v>162.1698099247441</v>
      </c>
    </row>
    <row r="121" spans="1:5" ht="15.75">
      <c r="A121" s="1">
        <v>154.6</v>
      </c>
      <c r="B121" s="1">
        <v>0.9993</v>
      </c>
      <c r="C121" s="1">
        <f t="shared" si="6"/>
        <v>1.015573892855755</v>
      </c>
      <c r="D121" s="2">
        <f t="shared" si="7"/>
        <v>0.9803008207228018</v>
      </c>
      <c r="E121" s="1">
        <f t="shared" si="8"/>
        <v>164.8220570156758</v>
      </c>
    </row>
    <row r="122" spans="1:5" ht="15.75">
      <c r="A122" s="1">
        <v>155</v>
      </c>
      <c r="B122" s="1">
        <v>0.945</v>
      </c>
      <c r="C122" s="1">
        <f t="shared" si="6"/>
        <v>0.9604896677535324</v>
      </c>
      <c r="D122" s="2">
        <f t="shared" si="7"/>
        <v>0.9805223071462513</v>
      </c>
      <c r="E122" s="1">
        <f t="shared" si="8"/>
        <v>165.23000285952324</v>
      </c>
    </row>
    <row r="123" spans="1:5" ht="15.75">
      <c r="A123" s="1">
        <v>158</v>
      </c>
      <c r="B123" s="1">
        <v>0.9054</v>
      </c>
      <c r="C123" s="1">
        <f t="shared" si="6"/>
        <v>0.9209596246394645</v>
      </c>
      <c r="D123" s="2">
        <f t="shared" si="7"/>
        <v>0.9821834553221229</v>
      </c>
      <c r="E123" s="1">
        <f t="shared" si="8"/>
        <v>168.28442205559503</v>
      </c>
    </row>
    <row r="124" spans="1:5" ht="15.75">
      <c r="A124" s="1">
        <v>158.1</v>
      </c>
      <c r="B124" s="1">
        <v>0.9339</v>
      </c>
      <c r="C124" s="1">
        <f t="shared" si="6"/>
        <v>0.9499741301153953</v>
      </c>
      <c r="D124" s="2">
        <f t="shared" si="7"/>
        <v>0.9822388269279853</v>
      </c>
      <c r="E124" s="1">
        <f t="shared" si="8"/>
        <v>168.38623028925318</v>
      </c>
    </row>
    <row r="125" spans="1:5" ht="15.75">
      <c r="A125" s="1">
        <v>159.5</v>
      </c>
      <c r="B125" s="1">
        <v>1.0279</v>
      </c>
      <c r="C125" s="1">
        <f t="shared" si="6"/>
        <v>1.045972998393235</v>
      </c>
      <c r="D125" s="2">
        <f t="shared" si="7"/>
        <v>0.9830140294100587</v>
      </c>
      <c r="E125" s="1">
        <f t="shared" si="8"/>
        <v>169.81042156029758</v>
      </c>
    </row>
    <row r="126" spans="1:5" ht="15.75">
      <c r="A126" s="1">
        <v>161.1</v>
      </c>
      <c r="B126" s="1">
        <v>0.9269</v>
      </c>
      <c r="C126" s="1">
        <f t="shared" si="6"/>
        <v>0.9435897698173418</v>
      </c>
      <c r="D126" s="2">
        <f t="shared" si="7"/>
        <v>0.9838999751038568</v>
      </c>
      <c r="E126" s="1">
        <f t="shared" si="8"/>
        <v>171.43660312395815</v>
      </c>
    </row>
    <row r="127" spans="1:5" ht="15.75">
      <c r="A127" s="1">
        <v>161.5</v>
      </c>
      <c r="B127" s="1">
        <v>0.8934</v>
      </c>
      <c r="C127" s="1">
        <f t="shared" si="6"/>
        <v>0.9095811708601704</v>
      </c>
      <c r="D127" s="2">
        <f t="shared" si="7"/>
        <v>0.9841214615273065</v>
      </c>
      <c r="E127" s="1">
        <f t="shared" si="8"/>
        <v>171.84305701774807</v>
      </c>
    </row>
    <row r="128" spans="1:5" ht="15.75">
      <c r="A128" s="1">
        <v>164.1</v>
      </c>
      <c r="B128" s="1">
        <v>1.0395</v>
      </c>
      <c r="C128" s="1">
        <f t="shared" si="6"/>
        <v>1.0590427932813562</v>
      </c>
      <c r="D128" s="2">
        <f t="shared" si="7"/>
        <v>0.9855611232797286</v>
      </c>
      <c r="E128" s="1">
        <f t="shared" si="8"/>
        <v>174.48114808951007</v>
      </c>
    </row>
    <row r="129" spans="1:5" ht="15.75">
      <c r="A129" s="1">
        <v>166.45</v>
      </c>
      <c r="B129" s="1">
        <v>0.9573</v>
      </c>
      <c r="C129" s="1">
        <f t="shared" si="6"/>
        <v>0.9758929593087647</v>
      </c>
      <c r="D129" s="2">
        <f t="shared" si="7"/>
        <v>0.9868623560174946</v>
      </c>
      <c r="E129" s="1">
        <f t="shared" si="8"/>
        <v>176.8624325570659</v>
      </c>
    </row>
    <row r="130" spans="1:5" ht="15.75">
      <c r="A130" s="1">
        <v>167.6</v>
      </c>
      <c r="B130" s="1">
        <v>0.9906</v>
      </c>
      <c r="C130" s="1">
        <f t="shared" si="6"/>
        <v>1.0101412943811474</v>
      </c>
      <c r="D130" s="2">
        <f t="shared" si="7"/>
        <v>0.987499129484912</v>
      </c>
      <c r="E130" s="1">
        <f t="shared" si="8"/>
        <v>178.026990545689</v>
      </c>
    </row>
    <row r="131" spans="1:5" ht="15.75">
      <c r="A131" s="1">
        <v>170.6</v>
      </c>
      <c r="B131" s="1">
        <v>0.9782</v>
      </c>
      <c r="C131" s="1">
        <f t="shared" si="6"/>
        <v>0.9982735467839058</v>
      </c>
      <c r="D131" s="2">
        <f t="shared" si="7"/>
        <v>0.9891602776607837</v>
      </c>
      <c r="E131" s="1">
        <f t="shared" si="8"/>
        <v>181.05986607430862</v>
      </c>
    </row>
    <row r="132" spans="1:5" ht="15.75">
      <c r="A132" s="1">
        <v>173.6</v>
      </c>
      <c r="B132" s="1">
        <v>0.9505</v>
      </c>
      <c r="C132" s="1">
        <f t="shared" si="6"/>
        <v>0.9707599828871525</v>
      </c>
      <c r="D132" s="2">
        <f t="shared" si="7"/>
        <v>0.9908214258366553</v>
      </c>
      <c r="E132" s="1">
        <f t="shared" si="8"/>
        <v>184.08765687673983</v>
      </c>
    </row>
    <row r="133" spans="1:5" ht="15.75">
      <c r="A133" s="1">
        <v>173.6</v>
      </c>
      <c r="B133" s="1">
        <v>0.9505</v>
      </c>
      <c r="C133" s="1">
        <f t="shared" si="6"/>
        <v>0.9707599828871525</v>
      </c>
      <c r="D133" s="2">
        <f t="shared" si="7"/>
        <v>0.9908214258366553</v>
      </c>
      <c r="E133" s="1">
        <f t="shared" si="8"/>
        <v>184.08765687673983</v>
      </c>
    </row>
    <row r="134" spans="1:5" ht="15.75">
      <c r="A134" s="1">
        <v>175.95</v>
      </c>
      <c r="B134" s="1">
        <v>0.9739</v>
      </c>
      <c r="C134" s="1">
        <f t="shared" si="6"/>
        <v>0.9952646240008777</v>
      </c>
      <c r="D134" s="2">
        <f t="shared" si="7"/>
        <v>0.9921226585744214</v>
      </c>
      <c r="E134" s="1">
        <f t="shared" si="8"/>
        <v>186.45631561030478</v>
      </c>
    </row>
    <row r="135" spans="1:5" ht="15.75">
      <c r="A135" s="1">
        <v>175.95</v>
      </c>
      <c r="B135" s="1">
        <v>0.9739</v>
      </c>
      <c r="C135" s="1">
        <f t="shared" si="6"/>
        <v>0.9952646240008777</v>
      </c>
      <c r="D135" s="2">
        <f t="shared" si="7"/>
        <v>0.9921226585744214</v>
      </c>
      <c r="E135" s="1">
        <f t="shared" si="8"/>
        <v>186.45631561030478</v>
      </c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1000*1/SLOPE(C3:C11,B3:B11)</f>
        <v>160.18976868788369</v>
      </c>
      <c r="G3" s="1">
        <f>INTERCEPT(B4:B11,A4:A11)</f>
        <v>-0.9349713124974306</v>
      </c>
    </row>
    <row r="4" spans="1:9" ht="15.75">
      <c r="A4" s="3">
        <v>26.5</v>
      </c>
      <c r="B4" s="3">
        <v>3.131</v>
      </c>
      <c r="C4" s="1">
        <f>A4/$G$21</f>
        <v>25.150606559983547</v>
      </c>
      <c r="E4" s="6"/>
      <c r="F4" s="6" t="s">
        <v>7</v>
      </c>
      <c r="I4" s="7">
        <f>SLOPE(E4:E11,A4:A11)*1000</f>
        <v>902.289784306364</v>
      </c>
    </row>
    <row r="5" spans="1:9" ht="15.75">
      <c r="A5" s="3">
        <v>45.5</v>
      </c>
      <c r="B5" s="3">
        <v>5.892</v>
      </c>
      <c r="C5" s="1">
        <f>A5/$G$21</f>
        <v>43.18311692374534</v>
      </c>
      <c r="E5" s="6">
        <f>1000*1/SLOPE(C4:C5,B4:B5)</f>
        <v>153.11234788188608</v>
      </c>
      <c r="F5" s="8">
        <f>CORREL(C3:C11,B3:B11)</f>
        <v>0.9996302976034342</v>
      </c>
      <c r="I5" s="7"/>
    </row>
    <row r="6" spans="1:5" ht="15.75">
      <c r="A6" s="3">
        <v>62.3</v>
      </c>
      <c r="B6" s="3">
        <v>8.575</v>
      </c>
      <c r="C6" s="1">
        <f>A6/$G$21</f>
        <v>59.12765240328207</v>
      </c>
      <c r="E6" s="6">
        <f>1000*1/SLOPE(C5:C6,B5:B6)</f>
        <v>168.2708162582326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1000*SLOPE(B3:B11,A3:A11)</f>
        <v>151.92043140351666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CORREL(B3:B11,A3:A11)</f>
        <v>0.999630297603434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9" ht="15.75">
      <c r="A17" s="10"/>
      <c r="B17" s="11"/>
      <c r="C17" s="11"/>
      <c r="D17" s="11"/>
      <c r="E17" s="10"/>
      <c r="F17" s="12"/>
      <c r="G17" s="12"/>
      <c r="H17" s="12"/>
      <c r="I17" s="12"/>
    </row>
    <row r="18" spans="1:7" ht="15.75">
      <c r="A18" s="13"/>
      <c r="C18" s="14" t="s">
        <v>10</v>
      </c>
      <c r="D18" s="14" t="s">
        <v>11</v>
      </c>
      <c r="E18" s="1" t="s">
        <v>12</v>
      </c>
      <c r="G18" s="3" t="s">
        <v>13</v>
      </c>
    </row>
    <row r="19" spans="1:5" ht="15.75">
      <c r="A19" s="15">
        <v>0</v>
      </c>
      <c r="B19" s="1"/>
      <c r="C19" s="1"/>
      <c r="D19" s="2">
        <f>$G$21</f>
        <v>1.0536525207373502</v>
      </c>
      <c r="E19" s="1">
        <v>0</v>
      </c>
    </row>
    <row r="20" spans="1:7" ht="15.75">
      <c r="A20" s="1">
        <v>8.06</v>
      </c>
      <c r="B20" s="1">
        <v>0.9883</v>
      </c>
      <c r="C20" s="1">
        <f>B20*(1+($I$31+$I$32*A20)/(1282900)+($I$33+A20*$I$34-$I$35)/400)</f>
        <v>0.953546013729338</v>
      </c>
      <c r="D20" s="2">
        <f>$G$21</f>
        <v>1.0536525207373502</v>
      </c>
      <c r="E20" s="1">
        <f>E19+(A20-A19)/D20</f>
        <v>7.649580712206317</v>
      </c>
      <c r="G20" s="3" t="s">
        <v>14</v>
      </c>
    </row>
    <row r="21" spans="1:7" ht="15.75">
      <c r="A21" s="1">
        <v>8.09</v>
      </c>
      <c r="B21" s="1">
        <v>1.1328</v>
      </c>
      <c r="C21" s="1">
        <f aca="true" t="shared" si="0" ref="C21:C39">B21*(1+($I$31+$I$32*A21)/(1282900)+($I$33+A21*$I$34-$I$35)/400)</f>
        <v>1.092977565134845</v>
      </c>
      <c r="D21" s="2">
        <f aca="true" t="shared" si="1" ref="D21:D39">$G$21</f>
        <v>1.0536525207373502</v>
      </c>
      <c r="E21" s="1">
        <f aca="true" t="shared" si="2" ref="E21:E39">E20+(A21-A20)/D21</f>
        <v>7.678053096991204</v>
      </c>
      <c r="G21" s="1">
        <f>AVERAGE(C19:C999)</f>
        <v>1.0536525207373502</v>
      </c>
    </row>
    <row r="22" spans="1:5" ht="15.75">
      <c r="A22" s="1">
        <v>17.01</v>
      </c>
      <c r="B22" s="1">
        <v>0.3733</v>
      </c>
      <c r="C22" s="1">
        <f t="shared" si="0"/>
        <v>0.3614463644838824</v>
      </c>
      <c r="D22" s="2">
        <f t="shared" si="1"/>
        <v>1.0536525207373502</v>
      </c>
      <c r="E22" s="1">
        <f t="shared" si="2"/>
        <v>16.14384217303095</v>
      </c>
    </row>
    <row r="23" spans="1:7" ht="15.75">
      <c r="A23" s="1">
        <v>18.51</v>
      </c>
      <c r="B23" s="1">
        <v>0.3819</v>
      </c>
      <c r="C23" s="1">
        <f t="shared" si="0"/>
        <v>0.36999165593776495</v>
      </c>
      <c r="D23" s="2">
        <f t="shared" si="1"/>
        <v>1.0536525207373502</v>
      </c>
      <c r="E23" s="1">
        <f t="shared" si="2"/>
        <v>17.567461412275303</v>
      </c>
      <c r="G23" s="16"/>
    </row>
    <row r="24" spans="1:5" ht="15.75">
      <c r="A24" s="1">
        <v>27.03</v>
      </c>
      <c r="B24" s="1">
        <v>1.3375</v>
      </c>
      <c r="C24" s="1">
        <f t="shared" si="0"/>
        <v>1.3001383031072171</v>
      </c>
      <c r="D24" s="2">
        <f t="shared" si="1"/>
        <v>1.0536525207373502</v>
      </c>
      <c r="E24" s="1">
        <f t="shared" si="2"/>
        <v>25.65361869118322</v>
      </c>
    </row>
    <row r="25" spans="1:5" ht="15.75">
      <c r="A25" s="1">
        <v>27.04</v>
      </c>
      <c r="B25" s="1">
        <v>1.1713</v>
      </c>
      <c r="C25" s="1">
        <f t="shared" si="0"/>
        <v>1.1385853954587724</v>
      </c>
      <c r="D25" s="2">
        <f t="shared" si="1"/>
        <v>1.0536525207373502</v>
      </c>
      <c r="E25" s="1">
        <f t="shared" si="2"/>
        <v>25.663109486111512</v>
      </c>
    </row>
    <row r="26" spans="1:5" ht="15.75">
      <c r="A26" s="1">
        <v>27.06</v>
      </c>
      <c r="B26" s="1">
        <v>1.2389</v>
      </c>
      <c r="C26" s="1">
        <f t="shared" si="0"/>
        <v>1.2043067616497947</v>
      </c>
      <c r="D26" s="2">
        <f t="shared" si="1"/>
        <v>1.0536525207373502</v>
      </c>
      <c r="E26" s="1">
        <f t="shared" si="2"/>
        <v>25.682091075968103</v>
      </c>
    </row>
    <row r="27" spans="1:5" ht="15.75">
      <c r="A27" s="1">
        <v>27.07</v>
      </c>
      <c r="B27" s="1">
        <v>1.0701</v>
      </c>
      <c r="C27" s="1">
        <f t="shared" si="0"/>
        <v>1.040224166150298</v>
      </c>
      <c r="D27" s="2">
        <f t="shared" si="1"/>
        <v>1.0536525207373502</v>
      </c>
      <c r="E27" s="1">
        <f t="shared" si="2"/>
        <v>25.6915818708964</v>
      </c>
    </row>
    <row r="28" spans="1:5" ht="15.75">
      <c r="A28" s="1">
        <v>27.09</v>
      </c>
      <c r="B28" s="1">
        <v>1.0967</v>
      </c>
      <c r="C28" s="1">
        <f t="shared" si="0"/>
        <v>1.0660898892423243</v>
      </c>
      <c r="D28" s="2">
        <f t="shared" si="1"/>
        <v>1.0536525207373502</v>
      </c>
      <c r="E28" s="1">
        <f t="shared" si="2"/>
        <v>25.71056346075299</v>
      </c>
    </row>
    <row r="29" spans="1:7" ht="15.75">
      <c r="A29" s="1">
        <v>46.03</v>
      </c>
      <c r="B29" s="1">
        <v>1.1085</v>
      </c>
      <c r="C29" s="1">
        <f t="shared" si="0"/>
        <v>1.0855639154932357</v>
      </c>
      <c r="D29" s="2">
        <f t="shared" si="1"/>
        <v>1.0536525207373502</v>
      </c>
      <c r="E29" s="1">
        <f t="shared" si="2"/>
        <v>43.686129054945006</v>
      </c>
      <c r="G29" s="17" t="s">
        <v>15</v>
      </c>
    </row>
    <row r="30" spans="1:5" ht="15.75">
      <c r="A30" s="1">
        <v>46.04</v>
      </c>
      <c r="B30" s="1">
        <v>1.5146</v>
      </c>
      <c r="C30" s="1">
        <f t="shared" si="0"/>
        <v>1.4832670334438558</v>
      </c>
      <c r="D30" s="2">
        <f t="shared" si="1"/>
        <v>1.0536525207373502</v>
      </c>
      <c r="E30" s="1">
        <f t="shared" si="2"/>
        <v>43.6956198498733</v>
      </c>
    </row>
    <row r="31" spans="1:9" ht="15.75">
      <c r="A31" s="1">
        <v>46.07</v>
      </c>
      <c r="B31" s="1">
        <v>1.0505</v>
      </c>
      <c r="C31" s="1">
        <f t="shared" si="0"/>
        <v>1.0287800174998072</v>
      </c>
      <c r="D31" s="2">
        <f t="shared" si="1"/>
        <v>1.0536525207373502</v>
      </c>
      <c r="E31" s="1">
        <f t="shared" si="2"/>
        <v>43.724092234658194</v>
      </c>
      <c r="G31" s="3" t="s">
        <v>16</v>
      </c>
      <c r="I31" s="1">
        <v>2052</v>
      </c>
    </row>
    <row r="32" spans="1:9" ht="15.75">
      <c r="A32" s="1">
        <v>46.09</v>
      </c>
      <c r="B32" s="1">
        <v>0.9545</v>
      </c>
      <c r="C32" s="1">
        <f t="shared" si="0"/>
        <v>0.9347721764766662</v>
      </c>
      <c r="D32" s="2">
        <f t="shared" si="1"/>
        <v>1.0536525207373502</v>
      </c>
      <c r="E32" s="1">
        <f t="shared" si="2"/>
        <v>43.74307382451479</v>
      </c>
      <c r="G32" s="3" t="s">
        <v>17</v>
      </c>
      <c r="I32" s="1">
        <v>1.8</v>
      </c>
    </row>
    <row r="33" spans="1:9" ht="15.75">
      <c r="A33" s="1">
        <v>46.09</v>
      </c>
      <c r="B33" s="1">
        <v>1.1868</v>
      </c>
      <c r="C33" s="1">
        <f t="shared" si="0"/>
        <v>1.1622709471372525</v>
      </c>
      <c r="D33" s="2">
        <f t="shared" si="1"/>
        <v>1.0536525207373502</v>
      </c>
      <c r="E33" s="1">
        <f t="shared" si="2"/>
        <v>43.74307382451479</v>
      </c>
      <c r="G33" s="3" t="s">
        <v>18</v>
      </c>
      <c r="I33" s="1">
        <f>G3</f>
        <v>-0.9349713124974306</v>
      </c>
    </row>
    <row r="34" spans="1:9" ht="15.75">
      <c r="A34" s="1">
        <v>62.83</v>
      </c>
      <c r="B34" s="1">
        <v>1.2055</v>
      </c>
      <c r="C34" s="1">
        <f t="shared" si="0"/>
        <v>1.1882771777004095</v>
      </c>
      <c r="D34" s="2">
        <f t="shared" si="1"/>
        <v>1.0536525207373502</v>
      </c>
      <c r="E34" s="1">
        <f t="shared" si="2"/>
        <v>59.63066453448175</v>
      </c>
      <c r="G34" s="3" t="s">
        <v>19</v>
      </c>
      <c r="I34" s="1">
        <f>F9/1000</f>
        <v>0.15192043140351666</v>
      </c>
    </row>
    <row r="35" spans="1:9" ht="15.75">
      <c r="A35" s="1">
        <v>62.84</v>
      </c>
      <c r="B35" s="1">
        <v>1.0798</v>
      </c>
      <c r="C35" s="1">
        <f t="shared" si="0"/>
        <v>1.0643771535554754</v>
      </c>
      <c r="D35" s="2">
        <f t="shared" si="1"/>
        <v>1.0536525207373502</v>
      </c>
      <c r="E35" s="1">
        <f t="shared" si="2"/>
        <v>59.64015532941006</v>
      </c>
      <c r="G35" s="3" t="s">
        <v>20</v>
      </c>
      <c r="I35" s="1">
        <v>15</v>
      </c>
    </row>
    <row r="36" spans="1:5" ht="15.75">
      <c r="A36" s="1">
        <v>62.86</v>
      </c>
      <c r="B36" s="1">
        <v>1.2129</v>
      </c>
      <c r="C36" s="1">
        <f t="shared" si="0"/>
        <v>1.195585325734645</v>
      </c>
      <c r="D36" s="2">
        <f t="shared" si="1"/>
        <v>1.0536525207373502</v>
      </c>
      <c r="E36" s="1">
        <f t="shared" si="2"/>
        <v>59.65913691926664</v>
      </c>
    </row>
    <row r="37" spans="1:5" ht="15.75">
      <c r="A37" s="1">
        <v>62.87</v>
      </c>
      <c r="B37" s="1">
        <v>1.141</v>
      </c>
      <c r="C37" s="1">
        <f t="shared" si="0"/>
        <v>1.1247160790003339</v>
      </c>
      <c r="D37" s="2">
        <f t="shared" si="1"/>
        <v>1.0536525207373502</v>
      </c>
      <c r="E37" s="1">
        <f t="shared" si="2"/>
        <v>59.66862771419494</v>
      </c>
    </row>
    <row r="38" spans="1:5" ht="15.75">
      <c r="A38" s="1">
        <v>62.89</v>
      </c>
      <c r="B38" s="1">
        <v>1.2505</v>
      </c>
      <c r="C38" s="1">
        <f t="shared" si="0"/>
        <v>1.2326628702785507</v>
      </c>
      <c r="D38" s="2">
        <f t="shared" si="1"/>
        <v>1.0536525207373502</v>
      </c>
      <c r="E38" s="1">
        <f t="shared" si="2"/>
        <v>59.687609304051534</v>
      </c>
    </row>
    <row r="39" spans="1:5" ht="15.75">
      <c r="A39" s="1">
        <v>62.89</v>
      </c>
      <c r="B39" s="1">
        <v>1.0606</v>
      </c>
      <c r="C39" s="1">
        <f t="shared" si="0"/>
        <v>1.0454716035325318</v>
      </c>
      <c r="D39" s="2">
        <f t="shared" si="1"/>
        <v>1.0536525207373502</v>
      </c>
      <c r="E39" s="1">
        <f t="shared" si="2"/>
        <v>59.687609304051534</v>
      </c>
    </row>
    <row r="40" ht="15.75">
      <c r="E40" s="1"/>
    </row>
    <row r="41" ht="15.75">
      <c r="E41" s="1"/>
    </row>
    <row r="42" ht="15.75">
      <c r="E42" s="1"/>
    </row>
    <row r="43" ht="15.75">
      <c r="E43" s="1"/>
    </row>
    <row r="44" ht="15.75">
      <c r="E44" s="1"/>
    </row>
    <row r="45" ht="15.75">
      <c r="E45" s="1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1000*1/SLOPE(C3:C11,B3:B11)</f>
        <v>127.41366873380359</v>
      </c>
      <c r="G3" s="1">
        <f>INTERCEPT(B4:B11,A4:A11)</f>
        <v>-0.9921204281891134</v>
      </c>
    </row>
    <row r="4" spans="1:9" ht="15.75">
      <c r="A4" s="3">
        <v>32.7</v>
      </c>
      <c r="B4" s="3">
        <v>2.418</v>
      </c>
      <c r="C4" s="1">
        <f>A4/$G$21</f>
        <v>26.304910523178012</v>
      </c>
      <c r="E4" s="6"/>
      <c r="F4" s="6" t="s">
        <v>7</v>
      </c>
      <c r="I4" s="7">
        <f>SLOPE(E4:E11,A4:A11)*1000</f>
        <v>5497.839724891048</v>
      </c>
    </row>
    <row r="5" spans="1:9" ht="15.75">
      <c r="A5" s="3">
        <v>51.7</v>
      </c>
      <c r="B5" s="3">
        <v>3.77</v>
      </c>
      <c r="C5" s="1">
        <f>A5/$G$21</f>
        <v>41.58910929811325</v>
      </c>
      <c r="E5" s="6">
        <f>1000*1/SLOPE(C4:C5,B4:B5)</f>
        <v>88.45736828659652</v>
      </c>
      <c r="F5" s="8">
        <f>CORREL(C3:C11,B3:B11)</f>
        <v>0.9704615734214612</v>
      </c>
      <c r="I5" s="7"/>
    </row>
    <row r="6" spans="1:5" ht="15.75">
      <c r="A6" s="3">
        <v>70.7</v>
      </c>
      <c r="B6" s="3">
        <v>5.25</v>
      </c>
      <c r="C6" s="1">
        <f>A6/$G$21</f>
        <v>56.873308073048484</v>
      </c>
      <c r="E6" s="6">
        <f>1000*1/SLOPE(C5:C6,B5:B6)</f>
        <v>96.83203037290129</v>
      </c>
    </row>
    <row r="7" spans="1:6" ht="15.75">
      <c r="A7" s="3">
        <v>80.2</v>
      </c>
      <c r="B7" s="3">
        <v>7.307</v>
      </c>
      <c r="C7" s="1">
        <f>A7/$G$21</f>
        <v>64.5154074605161</v>
      </c>
      <c r="E7" s="6">
        <f>1000*1/SLOPE(C6:C7,B6:B7)</f>
        <v>269.1668736176472</v>
      </c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1000*SLOPE(B3:B11,A3:A11)</f>
        <v>96.52988403211413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CORREL(B3:B11,A3:A11)</f>
        <v>0.9704615734214616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9" ht="15.75">
      <c r="A17" s="10"/>
      <c r="B17" s="11"/>
      <c r="C17" s="11"/>
      <c r="D17" s="11"/>
      <c r="E17" s="10"/>
      <c r="F17" s="12"/>
      <c r="G17" s="12"/>
      <c r="H17" s="12"/>
      <c r="I17" s="12"/>
    </row>
    <row r="18" spans="1:7" ht="15.75">
      <c r="A18" s="13"/>
      <c r="C18" s="14" t="s">
        <v>10</v>
      </c>
      <c r="D18" s="14" t="s">
        <v>11</v>
      </c>
      <c r="E18" s="1" t="s">
        <v>12</v>
      </c>
      <c r="G18" s="3" t="s">
        <v>13</v>
      </c>
    </row>
    <row r="19" spans="1:5" ht="15.75">
      <c r="A19" s="15">
        <v>0</v>
      </c>
      <c r="B19" s="1"/>
      <c r="C19" s="1"/>
      <c r="D19" s="2">
        <f>$G$21</f>
        <v>1.2431139034359038</v>
      </c>
      <c r="E19" s="1">
        <v>0</v>
      </c>
    </row>
    <row r="20" spans="1:7" ht="15.75">
      <c r="A20" s="1">
        <v>0.75</v>
      </c>
      <c r="B20" s="1">
        <v>1.1845</v>
      </c>
      <c r="C20" s="1">
        <f>B20*(1+($I$31+$I$32*A20)/(1282900)+($I$33+A20*$I$34-$I$35)/400)</f>
        <v>1.1389027222285137</v>
      </c>
      <c r="D20" s="2">
        <f>$G$21</f>
        <v>1.2431139034359038</v>
      </c>
      <c r="E20" s="1">
        <f>E19+(A20-A19)/D20</f>
        <v>0.6033236358527067</v>
      </c>
      <c r="G20" s="3" t="s">
        <v>14</v>
      </c>
    </row>
    <row r="21" spans="1:7" ht="15.75">
      <c r="A21" s="1">
        <v>2.05</v>
      </c>
      <c r="B21" s="1">
        <v>1.1502</v>
      </c>
      <c r="C21" s="1">
        <f aca="true" t="shared" si="0" ref="C21:C84">B21*(1+($I$31+$I$32*A21)/(1282900)+($I$33+A21*$I$34-$I$35)/400)</f>
        <v>1.1062860404306947</v>
      </c>
      <c r="D21" s="2">
        <f aca="true" t="shared" si="1" ref="D21:D84">$G$21</f>
        <v>1.2431139034359038</v>
      </c>
      <c r="E21" s="1">
        <f aca="true" t="shared" si="2" ref="E21:E84">E20+(A21-A20)/D21</f>
        <v>1.6490846046640648</v>
      </c>
      <c r="G21" s="1">
        <f>AVERAGE(C19:C999)</f>
        <v>1.2431139034359038</v>
      </c>
    </row>
    <row r="22" spans="1:5" ht="15.75">
      <c r="A22" s="1">
        <v>2.25</v>
      </c>
      <c r="B22" s="1">
        <v>1.2355</v>
      </c>
      <c r="C22" s="1">
        <f t="shared" si="0"/>
        <v>1.1883893146302282</v>
      </c>
      <c r="D22" s="2">
        <f t="shared" si="1"/>
        <v>1.2431139034359038</v>
      </c>
      <c r="E22" s="1">
        <f t="shared" si="2"/>
        <v>1.80997090755812</v>
      </c>
    </row>
    <row r="23" spans="1:7" ht="15.75">
      <c r="A23" s="1">
        <v>2.25</v>
      </c>
      <c r="B23" s="1">
        <v>1.2355</v>
      </c>
      <c r="C23" s="1">
        <f t="shared" si="0"/>
        <v>1.1883893146302282</v>
      </c>
      <c r="D23" s="2">
        <f t="shared" si="1"/>
        <v>1.2431139034359038</v>
      </c>
      <c r="E23" s="1">
        <f t="shared" si="2"/>
        <v>1.80997090755812</v>
      </c>
      <c r="G23" s="16"/>
    </row>
    <row r="24" spans="1:5" ht="15.75">
      <c r="A24" s="1">
        <v>3.75</v>
      </c>
      <c r="B24" s="1">
        <v>1.1105</v>
      </c>
      <c r="C24" s="1">
        <f t="shared" si="0"/>
        <v>1.0685599967250186</v>
      </c>
      <c r="D24" s="2">
        <f t="shared" si="1"/>
        <v>1.2431139034359038</v>
      </c>
      <c r="E24" s="1">
        <f t="shared" si="2"/>
        <v>3.016618179263533</v>
      </c>
    </row>
    <row r="25" spans="1:5" ht="15.75">
      <c r="A25" s="1">
        <v>3.75</v>
      </c>
      <c r="B25" s="1">
        <v>1.1105</v>
      </c>
      <c r="C25" s="1">
        <f t="shared" si="0"/>
        <v>1.0685599967250186</v>
      </c>
      <c r="D25" s="2">
        <f t="shared" si="1"/>
        <v>1.2431139034359038</v>
      </c>
      <c r="E25" s="1">
        <f t="shared" si="2"/>
        <v>3.016618179263533</v>
      </c>
    </row>
    <row r="26" spans="1:5" ht="15.75">
      <c r="A26" s="1">
        <v>3.75</v>
      </c>
      <c r="B26" s="1">
        <v>1.1105</v>
      </c>
      <c r="C26" s="1">
        <f t="shared" si="0"/>
        <v>1.0685599967250186</v>
      </c>
      <c r="D26" s="2">
        <f t="shared" si="1"/>
        <v>1.2431139034359038</v>
      </c>
      <c r="E26" s="1">
        <f t="shared" si="2"/>
        <v>3.016618179263533</v>
      </c>
    </row>
    <row r="27" spans="1:5" ht="15.75">
      <c r="A27" s="1">
        <v>4.95</v>
      </c>
      <c r="B27" s="1">
        <v>1.2628</v>
      </c>
      <c r="C27" s="1">
        <f t="shared" si="0"/>
        <v>1.2154759369128272</v>
      </c>
      <c r="D27" s="2">
        <f t="shared" si="1"/>
        <v>1.2431139034359038</v>
      </c>
      <c r="E27" s="1">
        <f t="shared" si="2"/>
        <v>3.981935996627864</v>
      </c>
    </row>
    <row r="28" spans="1:5" ht="15.75">
      <c r="A28" s="1">
        <v>5.05</v>
      </c>
      <c r="B28" s="1">
        <v>1.1484</v>
      </c>
      <c r="C28" s="1">
        <f t="shared" si="0"/>
        <v>1.1053910091240706</v>
      </c>
      <c r="D28" s="2">
        <f t="shared" si="1"/>
        <v>1.2431139034359038</v>
      </c>
      <c r="E28" s="1">
        <f t="shared" si="2"/>
        <v>4.062379148074891</v>
      </c>
    </row>
    <row r="29" spans="1:7" ht="15.75">
      <c r="A29" s="1">
        <v>6.75</v>
      </c>
      <c r="B29" s="1">
        <v>0.9935</v>
      </c>
      <c r="C29" s="1">
        <f t="shared" si="0"/>
        <v>0.9567021595138316</v>
      </c>
      <c r="D29" s="2">
        <f t="shared" si="1"/>
        <v>1.2431139034359038</v>
      </c>
      <c r="E29" s="1">
        <f t="shared" si="2"/>
        <v>5.429912722674359</v>
      </c>
      <c r="G29" s="17" t="s">
        <v>15</v>
      </c>
    </row>
    <row r="30" spans="1:5" ht="15.75">
      <c r="A30" s="1">
        <v>6.75</v>
      </c>
      <c r="B30" s="1">
        <v>0.9935</v>
      </c>
      <c r="C30" s="1">
        <f t="shared" si="0"/>
        <v>0.9567021595138316</v>
      </c>
      <c r="D30" s="2">
        <f t="shared" si="1"/>
        <v>1.2431139034359038</v>
      </c>
      <c r="E30" s="1">
        <f t="shared" si="2"/>
        <v>5.429912722674359</v>
      </c>
    </row>
    <row r="31" spans="1:9" ht="15.75">
      <c r="A31" s="1">
        <v>7.85</v>
      </c>
      <c r="B31" s="1">
        <v>1.6539</v>
      </c>
      <c r="C31" s="1">
        <f t="shared" si="0"/>
        <v>1.5930834660247686</v>
      </c>
      <c r="D31" s="2">
        <f t="shared" si="1"/>
        <v>1.2431139034359038</v>
      </c>
      <c r="E31" s="1">
        <f t="shared" si="2"/>
        <v>6.314787388591662</v>
      </c>
      <c r="G31" s="3" t="s">
        <v>16</v>
      </c>
      <c r="I31" s="1">
        <v>1672</v>
      </c>
    </row>
    <row r="32" spans="1:9" ht="15.75">
      <c r="A32" s="1">
        <v>8.05</v>
      </c>
      <c r="B32" s="1">
        <v>1.101</v>
      </c>
      <c r="C32" s="1">
        <f t="shared" si="0"/>
        <v>1.0605679272191757</v>
      </c>
      <c r="D32" s="2">
        <f t="shared" si="1"/>
        <v>1.2431139034359038</v>
      </c>
      <c r="E32" s="1">
        <f t="shared" si="2"/>
        <v>6.475673691485718</v>
      </c>
      <c r="G32" s="3" t="s">
        <v>17</v>
      </c>
      <c r="I32" s="1">
        <v>1.8</v>
      </c>
    </row>
    <row r="33" spans="1:9" ht="15.75">
      <c r="A33" s="1">
        <v>10.6</v>
      </c>
      <c r="B33" s="1">
        <v>1.1018</v>
      </c>
      <c r="C33" s="1">
        <f t="shared" si="0"/>
        <v>1.0620205143299186</v>
      </c>
      <c r="D33" s="2">
        <f t="shared" si="1"/>
        <v>1.2431139034359038</v>
      </c>
      <c r="E33" s="1">
        <f t="shared" si="2"/>
        <v>8.52697405338492</v>
      </c>
      <c r="G33" s="3" t="s">
        <v>18</v>
      </c>
      <c r="I33" s="1">
        <f>G3</f>
        <v>-0.9921204281891134</v>
      </c>
    </row>
    <row r="34" spans="1:9" ht="15.75">
      <c r="A34" s="1">
        <v>10.95</v>
      </c>
      <c r="B34" s="1">
        <v>1.6972</v>
      </c>
      <c r="C34" s="1">
        <f t="shared" si="0"/>
        <v>1.6360683246744403</v>
      </c>
      <c r="D34" s="2">
        <f t="shared" si="1"/>
        <v>1.2431139034359038</v>
      </c>
      <c r="E34" s="1">
        <f t="shared" si="2"/>
        <v>8.808525083449517</v>
      </c>
      <c r="G34" s="3" t="s">
        <v>19</v>
      </c>
      <c r="I34" s="1">
        <f>F9/1000</f>
        <v>0.09652988403211413</v>
      </c>
    </row>
    <row r="35" spans="1:9" ht="15.75">
      <c r="A35" s="1">
        <v>11.55</v>
      </c>
      <c r="B35" s="1">
        <v>1.3172</v>
      </c>
      <c r="C35" s="1">
        <f t="shared" si="0"/>
        <v>1.2699474284609733</v>
      </c>
      <c r="D35" s="2">
        <f t="shared" si="1"/>
        <v>1.2431139034359038</v>
      </c>
      <c r="E35" s="1">
        <f t="shared" si="2"/>
        <v>9.291183992131684</v>
      </c>
      <c r="G35" s="3" t="s">
        <v>20</v>
      </c>
      <c r="I35" s="1">
        <v>15</v>
      </c>
    </row>
    <row r="36" spans="1:5" ht="15.75">
      <c r="A36" s="1">
        <v>12.25</v>
      </c>
      <c r="B36" s="1">
        <v>1.214</v>
      </c>
      <c r="C36" s="1">
        <f t="shared" si="0"/>
        <v>1.1706558435209953</v>
      </c>
      <c r="D36" s="2">
        <f t="shared" si="1"/>
        <v>1.2431139034359038</v>
      </c>
      <c r="E36" s="1">
        <f t="shared" si="2"/>
        <v>9.854286052260877</v>
      </c>
    </row>
    <row r="37" spans="1:5" ht="15.75">
      <c r="A37" s="1">
        <v>13.3</v>
      </c>
      <c r="B37" s="1">
        <v>1.383</v>
      </c>
      <c r="C37" s="1">
        <f t="shared" si="0"/>
        <v>1.3339744142064645</v>
      </c>
      <c r="D37" s="2">
        <f t="shared" si="1"/>
        <v>1.2431139034359038</v>
      </c>
      <c r="E37" s="1">
        <f t="shared" si="2"/>
        <v>10.698939142454666</v>
      </c>
    </row>
    <row r="38" spans="1:5" ht="15.75">
      <c r="A38" s="1">
        <v>14.55</v>
      </c>
      <c r="B38" s="1">
        <v>1.2452</v>
      </c>
      <c r="C38" s="1">
        <f t="shared" si="0"/>
        <v>1.2014370542151478</v>
      </c>
      <c r="D38" s="2">
        <f t="shared" si="1"/>
        <v>1.2431139034359038</v>
      </c>
      <c r="E38" s="1">
        <f t="shared" si="2"/>
        <v>11.70447853554251</v>
      </c>
    </row>
    <row r="39" spans="1:5" ht="15.75">
      <c r="A39" s="1">
        <v>15.25</v>
      </c>
      <c r="B39" s="1">
        <v>1.07</v>
      </c>
      <c r="C39" s="1">
        <f t="shared" si="0"/>
        <v>1.0325763164475443</v>
      </c>
      <c r="D39" s="2">
        <f t="shared" si="1"/>
        <v>1.2431139034359038</v>
      </c>
      <c r="E39" s="1">
        <f t="shared" si="2"/>
        <v>12.267580595671703</v>
      </c>
    </row>
    <row r="40" spans="1:5" ht="15.75">
      <c r="A40" s="1">
        <v>17.55</v>
      </c>
      <c r="B40" s="1">
        <v>1.1019</v>
      </c>
      <c r="C40" s="1">
        <f t="shared" si="0"/>
        <v>1.063975763028968</v>
      </c>
      <c r="D40" s="2">
        <f t="shared" si="1"/>
        <v>1.2431139034359038</v>
      </c>
      <c r="E40" s="1">
        <f t="shared" si="2"/>
        <v>14.117773078953338</v>
      </c>
    </row>
    <row r="41" spans="1:5" ht="15.75">
      <c r="A41" s="1">
        <v>20.1</v>
      </c>
      <c r="B41" s="1">
        <v>1.3539</v>
      </c>
      <c r="C41" s="1">
        <f t="shared" si="0"/>
        <v>1.3081406502580253</v>
      </c>
      <c r="D41" s="2">
        <f t="shared" si="1"/>
        <v>1.2431139034359038</v>
      </c>
      <c r="E41" s="1">
        <f t="shared" si="2"/>
        <v>16.169073440852543</v>
      </c>
    </row>
    <row r="42" spans="1:5" ht="15.75">
      <c r="A42" s="1">
        <v>21.05</v>
      </c>
      <c r="B42" s="1">
        <v>1.3932</v>
      </c>
      <c r="C42" s="1">
        <f t="shared" si="0"/>
        <v>1.3464336418904257</v>
      </c>
      <c r="D42" s="2">
        <f t="shared" si="1"/>
        <v>1.2431139034359038</v>
      </c>
      <c r="E42" s="1">
        <f t="shared" si="2"/>
        <v>16.933283379599303</v>
      </c>
    </row>
    <row r="43" spans="1:5" ht="15.75">
      <c r="A43" s="1">
        <v>24.05</v>
      </c>
      <c r="B43" s="1">
        <v>1.0285</v>
      </c>
      <c r="C43" s="1">
        <f t="shared" si="0"/>
        <v>0.9947246763654082</v>
      </c>
      <c r="D43" s="2">
        <f t="shared" si="1"/>
        <v>1.2431139034359038</v>
      </c>
      <c r="E43" s="1">
        <f t="shared" si="2"/>
        <v>19.34657792301013</v>
      </c>
    </row>
    <row r="44" spans="1:5" ht="15.75">
      <c r="A44" s="1">
        <v>27.05</v>
      </c>
      <c r="B44" s="1">
        <v>1.3193</v>
      </c>
      <c r="C44" s="1">
        <f t="shared" si="0"/>
        <v>1.2769356709231063</v>
      </c>
      <c r="D44" s="2">
        <f t="shared" si="1"/>
        <v>1.2431139034359038</v>
      </c>
      <c r="E44" s="1">
        <f t="shared" si="2"/>
        <v>21.75987246642096</v>
      </c>
    </row>
    <row r="45" spans="1:5" ht="15.75">
      <c r="A45" s="1">
        <v>28.25</v>
      </c>
      <c r="B45" s="1">
        <v>1.4206</v>
      </c>
      <c r="C45" s="1">
        <f t="shared" si="0"/>
        <v>1.3753965875067231</v>
      </c>
      <c r="D45" s="2">
        <f t="shared" si="1"/>
        <v>1.2431139034359038</v>
      </c>
      <c r="E45" s="1">
        <f t="shared" si="2"/>
        <v>22.725190283785288</v>
      </c>
    </row>
    <row r="46" spans="1:5" ht="15.75">
      <c r="A46" s="1">
        <v>29.6</v>
      </c>
      <c r="B46" s="1">
        <v>1.1742</v>
      </c>
      <c r="C46" s="1">
        <f t="shared" si="0"/>
        <v>1.1372217865134533</v>
      </c>
      <c r="D46" s="2">
        <f t="shared" si="1"/>
        <v>1.2431139034359038</v>
      </c>
      <c r="E46" s="1">
        <f t="shared" si="2"/>
        <v>23.81117282832016</v>
      </c>
    </row>
    <row r="47" spans="1:5" ht="15.75">
      <c r="A47" s="1">
        <v>30.55</v>
      </c>
      <c r="B47" s="1">
        <v>1.3903</v>
      </c>
      <c r="C47" s="1">
        <f t="shared" si="0"/>
        <v>1.346836900009739</v>
      </c>
      <c r="D47" s="2">
        <f t="shared" si="1"/>
        <v>1.2431139034359038</v>
      </c>
      <c r="E47" s="1">
        <f t="shared" si="2"/>
        <v>24.57538276706692</v>
      </c>
    </row>
    <row r="48" spans="1:5" ht="15.75">
      <c r="A48" s="1">
        <v>31.25</v>
      </c>
      <c r="B48" s="1">
        <v>1.3174</v>
      </c>
      <c r="C48" s="1">
        <f t="shared" si="0"/>
        <v>1.2764397144679733</v>
      </c>
      <c r="D48" s="2">
        <f t="shared" si="1"/>
        <v>1.2431139034359038</v>
      </c>
      <c r="E48" s="1">
        <f t="shared" si="2"/>
        <v>25.138484827196113</v>
      </c>
    </row>
    <row r="49" spans="1:5" ht="15.75">
      <c r="A49" s="1">
        <v>33.55</v>
      </c>
      <c r="B49" s="1">
        <v>1.2763</v>
      </c>
      <c r="C49" s="1">
        <f t="shared" si="0"/>
        <v>1.237330110806875</v>
      </c>
      <c r="D49" s="2">
        <f t="shared" si="1"/>
        <v>1.2431139034359038</v>
      </c>
      <c r="E49" s="1">
        <f t="shared" si="2"/>
        <v>26.988677310477744</v>
      </c>
    </row>
    <row r="50" spans="1:5" ht="15.75">
      <c r="A50" s="1">
        <v>34.25</v>
      </c>
      <c r="B50" s="1">
        <v>1.3637</v>
      </c>
      <c r="C50" s="1">
        <f t="shared" si="0"/>
        <v>1.3222931895739214</v>
      </c>
      <c r="D50" s="2">
        <f t="shared" si="1"/>
        <v>1.2431139034359038</v>
      </c>
      <c r="E50" s="1">
        <f t="shared" si="2"/>
        <v>27.55177937060694</v>
      </c>
    </row>
    <row r="51" spans="1:5" ht="15.75">
      <c r="A51" s="1">
        <v>36.55</v>
      </c>
      <c r="B51" s="1">
        <v>1.4576</v>
      </c>
      <c r="C51" s="1">
        <f t="shared" si="0"/>
        <v>1.414155789693253</v>
      </c>
      <c r="D51" s="2">
        <f t="shared" si="1"/>
        <v>1.2431139034359038</v>
      </c>
      <c r="E51" s="1">
        <f t="shared" si="2"/>
        <v>29.401971853888572</v>
      </c>
    </row>
    <row r="52" spans="1:5" ht="15.75">
      <c r="A52" s="1">
        <v>36.85</v>
      </c>
      <c r="B52" s="1">
        <v>1.7392</v>
      </c>
      <c r="C52" s="1">
        <f t="shared" si="0"/>
        <v>1.6874892618892576</v>
      </c>
      <c r="D52" s="2">
        <f t="shared" si="1"/>
        <v>1.2431139034359038</v>
      </c>
      <c r="E52" s="1">
        <f t="shared" si="2"/>
        <v>29.64330130822966</v>
      </c>
    </row>
    <row r="53" spans="1:5" ht="15.75">
      <c r="A53" s="1">
        <v>38</v>
      </c>
      <c r="B53" s="1">
        <v>2.1891</v>
      </c>
      <c r="C53" s="1">
        <f t="shared" si="0"/>
        <v>2.124623675530164</v>
      </c>
      <c r="D53" s="2">
        <f t="shared" si="1"/>
        <v>1.2431139034359038</v>
      </c>
      <c r="E53" s="1">
        <f t="shared" si="2"/>
        <v>30.568397549870475</v>
      </c>
    </row>
    <row r="54" spans="1:5" ht="15.75">
      <c r="A54" s="1">
        <v>39.2</v>
      </c>
      <c r="B54" s="1">
        <v>1.3412</v>
      </c>
      <c r="C54" s="1">
        <f t="shared" si="0"/>
        <v>1.3020878252402284</v>
      </c>
      <c r="D54" s="2">
        <f t="shared" si="1"/>
        <v>1.2431139034359038</v>
      </c>
      <c r="E54" s="1">
        <f t="shared" si="2"/>
        <v>31.53371536723481</v>
      </c>
    </row>
    <row r="55" spans="1:5" ht="15.75">
      <c r="A55" s="1">
        <v>39.3</v>
      </c>
      <c r="B55" s="1">
        <v>1.2914</v>
      </c>
      <c r="C55" s="1">
        <f t="shared" si="0"/>
        <v>1.2537714424323503</v>
      </c>
      <c r="D55" s="2">
        <f t="shared" si="1"/>
        <v>1.2431139034359038</v>
      </c>
      <c r="E55" s="1">
        <f t="shared" si="2"/>
        <v>31.614158518681833</v>
      </c>
    </row>
    <row r="56" spans="1:5" ht="15.75">
      <c r="A56" s="1">
        <v>40.05</v>
      </c>
      <c r="B56" s="1">
        <v>1.3252</v>
      </c>
      <c r="C56" s="1">
        <f t="shared" si="0"/>
        <v>1.2868278318648345</v>
      </c>
      <c r="D56" s="2">
        <f t="shared" si="1"/>
        <v>1.2431139034359038</v>
      </c>
      <c r="E56" s="1">
        <f t="shared" si="2"/>
        <v>32.21748215453454</v>
      </c>
    </row>
    <row r="57" spans="1:5" ht="15.75">
      <c r="A57" s="1">
        <v>41.49</v>
      </c>
      <c r="B57" s="1">
        <v>1.2392</v>
      </c>
      <c r="C57" s="1">
        <f t="shared" si="0"/>
        <v>1.2037511620030534</v>
      </c>
      <c r="D57" s="2">
        <f t="shared" si="1"/>
        <v>1.2431139034359038</v>
      </c>
      <c r="E57" s="1">
        <f t="shared" si="2"/>
        <v>33.375863535371735</v>
      </c>
    </row>
    <row r="58" spans="1:5" ht="15.75">
      <c r="A58" s="1">
        <v>42.95</v>
      </c>
      <c r="B58" s="1">
        <v>1.5235</v>
      </c>
      <c r="C58" s="1">
        <f t="shared" si="0"/>
        <v>1.4804583131542597</v>
      </c>
      <c r="D58" s="2">
        <f t="shared" si="1"/>
        <v>1.2431139034359038</v>
      </c>
      <c r="E58" s="1">
        <f t="shared" si="2"/>
        <v>34.55033354649834</v>
      </c>
    </row>
    <row r="59" spans="1:5" ht="15.75">
      <c r="A59" s="1">
        <v>43.05</v>
      </c>
      <c r="B59" s="1">
        <v>1.4651</v>
      </c>
      <c r="C59" s="1">
        <f t="shared" si="0"/>
        <v>1.4237437829873723</v>
      </c>
      <c r="D59" s="2">
        <f t="shared" si="1"/>
        <v>1.2431139034359038</v>
      </c>
      <c r="E59" s="1">
        <f t="shared" si="2"/>
        <v>34.63077669794536</v>
      </c>
    </row>
    <row r="60" spans="1:5" ht="15.75">
      <c r="A60" s="1">
        <v>45.12</v>
      </c>
      <c r="B60" s="1">
        <v>1.1148</v>
      </c>
      <c r="C60" s="1">
        <f t="shared" si="0"/>
        <v>1.0838920291301284</v>
      </c>
      <c r="D60" s="2">
        <f t="shared" si="1"/>
        <v>1.2431139034359038</v>
      </c>
      <c r="E60" s="1">
        <f t="shared" si="2"/>
        <v>36.29594993289883</v>
      </c>
    </row>
    <row r="61" spans="1:5" ht="15.75">
      <c r="A61" s="1">
        <v>45.95</v>
      </c>
      <c r="B61" s="1">
        <v>0.9808</v>
      </c>
      <c r="C61" s="1">
        <f t="shared" si="0"/>
        <v>0.9538047920113315</v>
      </c>
      <c r="D61" s="2">
        <f t="shared" si="1"/>
        <v>1.2431139034359038</v>
      </c>
      <c r="E61" s="1">
        <f t="shared" si="2"/>
        <v>36.963628089909164</v>
      </c>
    </row>
    <row r="62" spans="1:5" ht="15.75">
      <c r="A62" s="1">
        <v>46.05</v>
      </c>
      <c r="B62" s="1">
        <v>1.3213</v>
      </c>
      <c r="C62" s="1">
        <f t="shared" si="0"/>
        <v>1.2849650566182413</v>
      </c>
      <c r="D62" s="2">
        <f t="shared" si="1"/>
        <v>1.2431139034359038</v>
      </c>
      <c r="E62" s="1">
        <f t="shared" si="2"/>
        <v>37.044071241356185</v>
      </c>
    </row>
    <row r="63" spans="1:5" ht="15.75">
      <c r="A63" s="1">
        <v>47.01</v>
      </c>
      <c r="B63" s="1">
        <v>1.6161</v>
      </c>
      <c r="C63" s="1">
        <f t="shared" si="0"/>
        <v>1.572034818058324</v>
      </c>
      <c r="D63" s="2">
        <f t="shared" si="1"/>
        <v>1.2431139034359038</v>
      </c>
      <c r="E63" s="1">
        <f t="shared" si="2"/>
        <v>37.81632549524765</v>
      </c>
    </row>
    <row r="64" spans="1:5" ht="15.75">
      <c r="A64" s="1">
        <v>48.61</v>
      </c>
      <c r="B64" s="1">
        <v>1.5099</v>
      </c>
      <c r="C64" s="1">
        <f t="shared" si="0"/>
        <v>1.4693168981263642</v>
      </c>
      <c r="D64" s="2">
        <f t="shared" si="1"/>
        <v>1.2431139034359038</v>
      </c>
      <c r="E64" s="1">
        <f t="shared" si="2"/>
        <v>39.103415918400096</v>
      </c>
    </row>
    <row r="65" spans="1:5" ht="15.75">
      <c r="A65" s="1">
        <v>48.65</v>
      </c>
      <c r="B65" s="1">
        <v>1.3418</v>
      </c>
      <c r="C65" s="1">
        <f t="shared" si="0"/>
        <v>1.3057481186888233</v>
      </c>
      <c r="D65" s="2">
        <f t="shared" si="1"/>
        <v>1.2431139034359038</v>
      </c>
      <c r="E65" s="1">
        <f t="shared" si="2"/>
        <v>39.13559317897891</v>
      </c>
    </row>
    <row r="66" spans="1:5" ht="15.75">
      <c r="A66" s="1">
        <v>48.95</v>
      </c>
      <c r="B66" s="1">
        <v>0.8521</v>
      </c>
      <c r="C66" s="1">
        <f t="shared" si="0"/>
        <v>0.8292675723771773</v>
      </c>
      <c r="D66" s="2">
        <f t="shared" si="1"/>
        <v>1.2431139034359038</v>
      </c>
      <c r="E66" s="1">
        <f t="shared" si="2"/>
        <v>39.37692263331999</v>
      </c>
    </row>
    <row r="67" spans="1:5" ht="15.75">
      <c r="A67" s="1">
        <v>50</v>
      </c>
      <c r="B67" s="1">
        <v>1.5795</v>
      </c>
      <c r="C67" s="1">
        <f t="shared" si="0"/>
        <v>1.5375790989378175</v>
      </c>
      <c r="D67" s="2">
        <f t="shared" si="1"/>
        <v>1.2431139034359038</v>
      </c>
      <c r="E67" s="1">
        <f t="shared" si="2"/>
        <v>40.22157572351378</v>
      </c>
    </row>
    <row r="68" spans="1:5" ht="15.75">
      <c r="A68" s="1">
        <v>51.6</v>
      </c>
      <c r="B68" s="1">
        <v>1.4616</v>
      </c>
      <c r="C68" s="1">
        <f t="shared" si="0"/>
        <v>1.4233758709017748</v>
      </c>
      <c r="D68" s="2">
        <f t="shared" si="1"/>
        <v>1.2431139034359038</v>
      </c>
      <c r="E68" s="1">
        <f t="shared" si="2"/>
        <v>41.50866614666622</v>
      </c>
    </row>
    <row r="69" spans="1:5" ht="15.75">
      <c r="A69" s="1">
        <v>52.45</v>
      </c>
      <c r="B69" s="1">
        <v>1.2582</v>
      </c>
      <c r="C69" s="1">
        <f t="shared" si="0"/>
        <v>1.2255548287013196</v>
      </c>
      <c r="D69" s="2">
        <f t="shared" si="1"/>
        <v>1.2431139034359038</v>
      </c>
      <c r="E69" s="1">
        <f t="shared" si="2"/>
        <v>42.19243293396596</v>
      </c>
    </row>
    <row r="70" spans="1:5" ht="15.75">
      <c r="A70" s="1">
        <v>52.65</v>
      </c>
      <c r="B70" s="1">
        <v>1.1654</v>
      </c>
      <c r="C70" s="1">
        <f t="shared" si="0"/>
        <v>1.1352191861568213</v>
      </c>
      <c r="D70" s="2">
        <f t="shared" si="1"/>
        <v>1.2431139034359038</v>
      </c>
      <c r="E70" s="1">
        <f t="shared" si="2"/>
        <v>42.35331923686001</v>
      </c>
    </row>
    <row r="71" spans="1:5" ht="15.75">
      <c r="A71" s="1">
        <v>55.45</v>
      </c>
      <c r="B71" s="1">
        <v>1.2167</v>
      </c>
      <c r="C71" s="1">
        <f t="shared" si="0"/>
        <v>1.1860175655423126</v>
      </c>
      <c r="D71" s="2">
        <f t="shared" si="1"/>
        <v>1.2431139034359038</v>
      </c>
      <c r="E71" s="1">
        <f t="shared" si="2"/>
        <v>44.60572747737678</v>
      </c>
    </row>
    <row r="72" spans="1:5" ht="15.75">
      <c r="A72" s="1">
        <v>55.78</v>
      </c>
      <c r="B72" s="1">
        <v>1.3262</v>
      </c>
      <c r="C72" s="1">
        <f t="shared" si="0"/>
        <v>1.2928624509369178</v>
      </c>
      <c r="D72" s="2">
        <f t="shared" si="1"/>
        <v>1.2431139034359038</v>
      </c>
      <c r="E72" s="1">
        <f t="shared" si="2"/>
        <v>44.87118987715197</v>
      </c>
    </row>
    <row r="73" spans="1:5" ht="15.75">
      <c r="A73" s="1">
        <v>58.45</v>
      </c>
      <c r="B73" s="1">
        <v>1.402</v>
      </c>
      <c r="C73" s="1">
        <f t="shared" si="0"/>
        <v>1.3676656298148544</v>
      </c>
      <c r="D73" s="2">
        <f t="shared" si="1"/>
        <v>1.2431139034359038</v>
      </c>
      <c r="E73" s="1">
        <f t="shared" si="2"/>
        <v>47.01902202078761</v>
      </c>
    </row>
    <row r="74" spans="1:5" ht="15.75">
      <c r="A74" s="1">
        <v>58.88</v>
      </c>
      <c r="B74" s="1">
        <v>1.087</v>
      </c>
      <c r="C74" s="1">
        <f t="shared" si="0"/>
        <v>1.0604932961944775</v>
      </c>
      <c r="D74" s="2">
        <f t="shared" si="1"/>
        <v>1.2431139034359038</v>
      </c>
      <c r="E74" s="1">
        <f t="shared" si="2"/>
        <v>47.364927572009826</v>
      </c>
    </row>
    <row r="75" spans="1:5" ht="15.75">
      <c r="A75" s="1">
        <v>60.36</v>
      </c>
      <c r="B75" s="1">
        <v>1.299</v>
      </c>
      <c r="C75" s="1">
        <f t="shared" si="0"/>
        <v>1.2677902844846805</v>
      </c>
      <c r="D75" s="2">
        <f t="shared" si="1"/>
        <v>1.2431139034359038</v>
      </c>
      <c r="E75" s="1">
        <f t="shared" si="2"/>
        <v>48.55548621342583</v>
      </c>
    </row>
    <row r="76" spans="1:5" ht="15.75">
      <c r="A76" s="1">
        <v>61.05</v>
      </c>
      <c r="B76" s="1">
        <v>1.1908</v>
      </c>
      <c r="C76" s="1">
        <f t="shared" si="0"/>
        <v>1.1623893305801258</v>
      </c>
      <c r="D76" s="2">
        <f t="shared" si="1"/>
        <v>1.2431139034359038</v>
      </c>
      <c r="E76" s="1">
        <f t="shared" si="2"/>
        <v>49.11054395841032</v>
      </c>
    </row>
    <row r="77" spans="1:5" ht="15.75">
      <c r="A77" s="1">
        <v>61.95</v>
      </c>
      <c r="B77" s="1">
        <v>1.1315</v>
      </c>
      <c r="C77" s="1">
        <f t="shared" si="0"/>
        <v>1.1047513198536785</v>
      </c>
      <c r="D77" s="2">
        <f t="shared" si="1"/>
        <v>1.2431139034359038</v>
      </c>
      <c r="E77" s="1">
        <f t="shared" si="2"/>
        <v>49.83453232143357</v>
      </c>
    </row>
    <row r="78" spans="1:5" ht="15.75">
      <c r="A78" s="1">
        <v>63.16</v>
      </c>
      <c r="B78" s="1">
        <v>1.2353</v>
      </c>
      <c r="C78" s="1">
        <f t="shared" si="0"/>
        <v>1.2064602943756142</v>
      </c>
      <c r="D78" s="2">
        <f t="shared" si="1"/>
        <v>1.2431139034359038</v>
      </c>
      <c r="E78" s="1">
        <f t="shared" si="2"/>
        <v>50.8078944539426</v>
      </c>
    </row>
    <row r="79" spans="1:5" ht="15.75">
      <c r="A79" s="1">
        <v>64.95</v>
      </c>
      <c r="B79" s="1">
        <v>1.3699</v>
      </c>
      <c r="C79" s="1">
        <f t="shared" si="0"/>
        <v>1.3385130779715655</v>
      </c>
      <c r="D79" s="2">
        <f t="shared" si="1"/>
        <v>1.2431139034359038</v>
      </c>
      <c r="E79" s="1">
        <f t="shared" si="2"/>
        <v>52.2478268648444</v>
      </c>
    </row>
    <row r="80" spans="1:5" ht="15.75">
      <c r="A80" s="1">
        <v>66.59</v>
      </c>
      <c r="B80" s="1">
        <v>1.0787</v>
      </c>
      <c r="C80" s="1">
        <f t="shared" si="0"/>
        <v>1.05441440611719</v>
      </c>
      <c r="D80" s="2">
        <f t="shared" si="1"/>
        <v>1.2431139034359038</v>
      </c>
      <c r="E80" s="1">
        <f t="shared" si="2"/>
        <v>53.56709454857565</v>
      </c>
    </row>
    <row r="81" spans="1:5" ht="15.75">
      <c r="A81" s="1">
        <v>67.95</v>
      </c>
      <c r="B81" s="1">
        <v>1.0466</v>
      </c>
      <c r="C81" s="1">
        <f t="shared" si="0"/>
        <v>1.0233825907404401</v>
      </c>
      <c r="D81" s="2">
        <f t="shared" si="1"/>
        <v>1.2431139034359038</v>
      </c>
      <c r="E81" s="1">
        <f t="shared" si="2"/>
        <v>54.66112140825523</v>
      </c>
    </row>
    <row r="82" spans="1:5" ht="15.75">
      <c r="A82" s="1">
        <v>68.2</v>
      </c>
      <c r="B82" s="1">
        <v>1.3409</v>
      </c>
      <c r="C82" s="1">
        <f t="shared" si="0"/>
        <v>1.3112353106370327</v>
      </c>
      <c r="D82" s="2">
        <f t="shared" si="1"/>
        <v>1.2431139034359038</v>
      </c>
      <c r="E82" s="1">
        <f t="shared" si="2"/>
        <v>54.8622292868728</v>
      </c>
    </row>
    <row r="83" spans="1:5" ht="15.75">
      <c r="A83" s="1">
        <v>70.7</v>
      </c>
      <c r="B83" s="1">
        <v>1.2135</v>
      </c>
      <c r="C83" s="1">
        <f t="shared" si="0"/>
        <v>1.1873901523159263</v>
      </c>
      <c r="D83" s="2">
        <f t="shared" si="1"/>
        <v>1.2431139034359038</v>
      </c>
      <c r="E83" s="1">
        <f t="shared" si="2"/>
        <v>56.873308073048484</v>
      </c>
    </row>
    <row r="84" spans="1:5" ht="15.75">
      <c r="A84" s="1">
        <v>71.4</v>
      </c>
      <c r="B84" s="1">
        <v>1.1658</v>
      </c>
      <c r="C84" s="1">
        <f t="shared" si="0"/>
        <v>1.1409145530906897</v>
      </c>
      <c r="D84" s="2">
        <f t="shared" si="1"/>
        <v>1.2431139034359038</v>
      </c>
      <c r="E84" s="1">
        <f t="shared" si="2"/>
        <v>57.43641013317768</v>
      </c>
    </row>
    <row r="85" spans="1:5" ht="15.75">
      <c r="A85" s="1">
        <v>71.45</v>
      </c>
      <c r="B85" s="1">
        <v>1.544</v>
      </c>
      <c r="C85" s="1">
        <f aca="true" t="shared" si="3" ref="C85:C100">B85*(1+($I$31+$I$32*A85)/(1282900)+($I$33+A85*$I$34-$I$35)/400)</f>
        <v>1.5110601436044626</v>
      </c>
      <c r="D85" s="2">
        <f aca="true" t="shared" si="4" ref="D85:D100">$G$21</f>
        <v>1.2431139034359038</v>
      </c>
      <c r="E85" s="1">
        <f aca="true" t="shared" si="5" ref="E85:E100">E84+(A85-A84)/D85</f>
        <v>57.476631708901195</v>
      </c>
    </row>
    <row r="86" spans="1:5" ht="15.75">
      <c r="A86" s="1">
        <v>74.37</v>
      </c>
      <c r="B86" s="1">
        <v>1.2987</v>
      </c>
      <c r="C86" s="1">
        <f t="shared" si="3"/>
        <v>1.2719138725499484</v>
      </c>
      <c r="D86" s="2">
        <f t="shared" si="4"/>
        <v>1.2431139034359038</v>
      </c>
      <c r="E86" s="1">
        <f t="shared" si="5"/>
        <v>59.8255717311544</v>
      </c>
    </row>
    <row r="87" spans="1:5" ht="15.75">
      <c r="A87" s="1">
        <v>74.45</v>
      </c>
      <c r="B87" s="1">
        <v>1.1679</v>
      </c>
      <c r="C87" s="1">
        <f t="shared" si="3"/>
        <v>1.1438343454020596</v>
      </c>
      <c r="D87" s="2">
        <f t="shared" si="4"/>
        <v>1.2431139034359038</v>
      </c>
      <c r="E87" s="1">
        <f t="shared" si="5"/>
        <v>59.889926252312016</v>
      </c>
    </row>
    <row r="88" spans="1:5" ht="15.75">
      <c r="A88" s="1">
        <v>74.45</v>
      </c>
      <c r="B88" s="1">
        <v>1.2284</v>
      </c>
      <c r="C88" s="1">
        <f t="shared" si="3"/>
        <v>1.2030876872094272</v>
      </c>
      <c r="D88" s="2">
        <f t="shared" si="4"/>
        <v>1.2431139034359038</v>
      </c>
      <c r="E88" s="1">
        <f t="shared" si="5"/>
        <v>59.889926252312016</v>
      </c>
    </row>
    <row r="89" spans="1:5" ht="15.75">
      <c r="A89" s="1">
        <v>78.15</v>
      </c>
      <c r="B89" s="1">
        <v>1.0304</v>
      </c>
      <c r="C89" s="1">
        <f t="shared" si="3"/>
        <v>1.0100930542876734</v>
      </c>
      <c r="D89" s="2">
        <f t="shared" si="4"/>
        <v>1.2431139034359038</v>
      </c>
      <c r="E89" s="1">
        <f t="shared" si="5"/>
        <v>62.86632285585204</v>
      </c>
    </row>
    <row r="90" spans="1:5" ht="15.75">
      <c r="A90" s="1">
        <v>79.79</v>
      </c>
      <c r="B90" s="1">
        <v>1.2363</v>
      </c>
      <c r="C90" s="1">
        <f t="shared" si="3"/>
        <v>1.2124273508979708</v>
      </c>
      <c r="D90" s="2">
        <f t="shared" si="4"/>
        <v>1.2431139034359038</v>
      </c>
      <c r="E90" s="1">
        <f t="shared" si="5"/>
        <v>64.18559053958329</v>
      </c>
    </row>
    <row r="91" spans="1:5" ht="15.75">
      <c r="A91" s="1">
        <v>80.45</v>
      </c>
      <c r="B91" s="1">
        <v>1.3424</v>
      </c>
      <c r="C91" s="1">
        <f t="shared" si="3"/>
        <v>1.3166936389092154</v>
      </c>
      <c r="D91" s="2">
        <f t="shared" si="4"/>
        <v>1.2431139034359038</v>
      </c>
      <c r="E91" s="1">
        <f t="shared" si="5"/>
        <v>64.71651533913366</v>
      </c>
    </row>
    <row r="92" spans="1:5" ht="15.75">
      <c r="A92" s="1">
        <v>84.38</v>
      </c>
      <c r="B92" s="1">
        <v>1.1282</v>
      </c>
      <c r="C92" s="1">
        <f t="shared" si="3"/>
        <v>1.1076716860917075</v>
      </c>
      <c r="D92" s="2">
        <f t="shared" si="4"/>
        <v>1.2431139034359038</v>
      </c>
      <c r="E92" s="1">
        <f t="shared" si="5"/>
        <v>67.87793119100184</v>
      </c>
    </row>
    <row r="93" spans="1:5" ht="15.75">
      <c r="A93" s="1">
        <v>88.93</v>
      </c>
      <c r="B93" s="1">
        <v>1.2339</v>
      </c>
      <c r="C93" s="1">
        <f t="shared" si="3"/>
        <v>1.212811140844848</v>
      </c>
      <c r="D93" s="2">
        <f t="shared" si="4"/>
        <v>1.2431139034359038</v>
      </c>
      <c r="E93" s="1">
        <f t="shared" si="5"/>
        <v>71.53809458184159</v>
      </c>
    </row>
    <row r="94" spans="1:5" ht="15.75">
      <c r="A94" s="1">
        <v>90.3</v>
      </c>
      <c r="B94" s="1">
        <v>1.5119</v>
      </c>
      <c r="C94" s="1">
        <f t="shared" si="3"/>
        <v>1.486562543836125</v>
      </c>
      <c r="D94" s="2">
        <f t="shared" si="4"/>
        <v>1.2431139034359038</v>
      </c>
      <c r="E94" s="1">
        <f t="shared" si="5"/>
        <v>72.64016575666587</v>
      </c>
    </row>
    <row r="95" spans="1:5" ht="15.75">
      <c r="A95" s="1">
        <v>93.93</v>
      </c>
      <c r="B95" s="1">
        <v>1.2344</v>
      </c>
      <c r="C95" s="1">
        <f t="shared" si="3"/>
        <v>1.2148007110995722</v>
      </c>
      <c r="D95" s="2">
        <f t="shared" si="4"/>
        <v>1.2431139034359038</v>
      </c>
      <c r="E95" s="1">
        <f t="shared" si="5"/>
        <v>75.56025215419298</v>
      </c>
    </row>
    <row r="96" spans="1:5" ht="15.75">
      <c r="A96" s="1">
        <v>96.59</v>
      </c>
      <c r="B96" s="1">
        <v>1.2374</v>
      </c>
      <c r="C96" s="1">
        <f t="shared" si="3"/>
        <v>1.2185520129578207</v>
      </c>
      <c r="D96" s="2">
        <f t="shared" si="4"/>
        <v>1.2431139034359038</v>
      </c>
      <c r="E96" s="1">
        <f t="shared" si="5"/>
        <v>77.7000399826839</v>
      </c>
    </row>
    <row r="97" spans="1:5" ht="15.75">
      <c r="A97" s="1">
        <v>99.15</v>
      </c>
      <c r="B97" s="1">
        <v>1.209</v>
      </c>
      <c r="C97" s="1">
        <f t="shared" si="3"/>
        <v>1.1913358518898287</v>
      </c>
      <c r="D97" s="2">
        <f t="shared" si="4"/>
        <v>1.2431139034359038</v>
      </c>
      <c r="E97" s="1">
        <f t="shared" si="5"/>
        <v>79.75938465972781</v>
      </c>
    </row>
    <row r="98" spans="1:5" ht="15.75">
      <c r="A98" s="1">
        <v>103.75</v>
      </c>
      <c r="B98" s="1">
        <v>1.3407</v>
      </c>
      <c r="C98" s="1">
        <f t="shared" si="3"/>
        <v>1.322608598826975</v>
      </c>
      <c r="D98" s="2">
        <f t="shared" si="4"/>
        <v>1.2431139034359038</v>
      </c>
      <c r="E98" s="1">
        <f t="shared" si="5"/>
        <v>83.45976962629108</v>
      </c>
    </row>
    <row r="99" spans="1:5" ht="15.75">
      <c r="A99" s="1">
        <v>106.75</v>
      </c>
      <c r="B99" s="1">
        <v>1.4365</v>
      </c>
      <c r="C99" s="1">
        <f t="shared" si="3"/>
        <v>1.4181619093308813</v>
      </c>
      <c r="D99" s="2">
        <f t="shared" si="4"/>
        <v>1.2431139034359038</v>
      </c>
      <c r="E99" s="1">
        <f t="shared" si="5"/>
        <v>85.8730641697019</v>
      </c>
    </row>
    <row r="100" spans="1:5" ht="15.75">
      <c r="A100" s="1">
        <v>109.23</v>
      </c>
      <c r="B100" s="1">
        <v>1.0535</v>
      </c>
      <c r="C100" s="1">
        <f t="shared" si="3"/>
        <v>1.0406853858079417</v>
      </c>
      <c r="D100" s="2">
        <f t="shared" si="4"/>
        <v>1.2431139034359038</v>
      </c>
      <c r="E100" s="1">
        <f t="shared" si="5"/>
        <v>87.86805432558819</v>
      </c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