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994C" sheetId="1" r:id="rId1"/>
    <sheet name="995AB" sheetId="2" r:id="rId2"/>
    <sheet name="997A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<sst xmlns="http://schemas.openxmlformats.org/spreadsheetml/2006/main" count="63" uniqueCount="21">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</sst>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3.1</v>
      </c>
      <c r="C3" s="1">
        <v>0</v>
      </c>
      <c r="F3" s="5">
        <f>1000*1/SLOPE(C3:C11,B3:B11)</f>
        <v>35.60008953221021</v>
      </c>
      <c r="G3" s="1">
        <f>INTERCEPT(B3:B11,A3:A11)</f>
        <v>3.5529925573389365</v>
      </c>
    </row>
    <row r="4" spans="1:9" ht="15.75">
      <c r="A4" s="3">
        <v>32.9</v>
      </c>
      <c r="B4" s="3">
        <v>4.6</v>
      </c>
      <c r="C4" s="1">
        <f aca="true" t="shared" si="0" ref="C4:C11">A4/$G$21</f>
        <v>34.59420822950471</v>
      </c>
      <c r="E4" s="6"/>
      <c r="F4" s="6" t="s">
        <v>7</v>
      </c>
      <c r="I4" s="7">
        <f>SLOPE(E4:E11,A4:A11)*1000</f>
        <v>-41.65085760355821</v>
      </c>
    </row>
    <row r="5" spans="1:9" ht="15.75">
      <c r="A5" s="3">
        <v>51.9</v>
      </c>
      <c r="B5" s="3">
        <v>5.7</v>
      </c>
      <c r="C5" s="1">
        <f t="shared" si="0"/>
        <v>54.5726263559664</v>
      </c>
      <c r="E5" s="6">
        <f aca="true" t="shared" si="1" ref="E5:E11">1000*1/SLOPE(C4:C5,B4:B5)</f>
        <v>55.05941426578848</v>
      </c>
      <c r="F5" s="8">
        <f>CORREL(C3:C11,B3:B11)</f>
        <v>0.9964299457259403</v>
      </c>
      <c r="I5" s="7"/>
    </row>
    <row r="6" spans="1:5" ht="15.75">
      <c r="A6" s="3">
        <v>81.4</v>
      </c>
      <c r="B6" s="3">
        <v>6.9</v>
      </c>
      <c r="C6" s="1">
        <f t="shared" si="0"/>
        <v>85.59174923652535</v>
      </c>
      <c r="E6" s="6">
        <f t="shared" si="1"/>
        <v>38.68581341324997</v>
      </c>
    </row>
    <row r="7" spans="1:6" ht="15.75">
      <c r="A7" s="3">
        <v>109.9</v>
      </c>
      <c r="B7" s="3">
        <v>8.2</v>
      </c>
      <c r="C7" s="1">
        <f t="shared" si="0"/>
        <v>115.55937642621787</v>
      </c>
      <c r="E7" s="6">
        <f t="shared" si="1"/>
        <v>43.38014457304532</v>
      </c>
      <c r="F7" s="9"/>
    </row>
    <row r="8" spans="1:6" ht="15.75">
      <c r="A8" s="3">
        <v>139.4</v>
      </c>
      <c r="B8" s="3">
        <v>8.5</v>
      </c>
      <c r="C8" s="1">
        <f t="shared" si="0"/>
        <v>146.57849930677682</v>
      </c>
      <c r="E8" s="6">
        <f t="shared" si="1"/>
        <v>9.671453353316236</v>
      </c>
      <c r="F8" s="5" t="s">
        <v>8</v>
      </c>
    </row>
    <row r="9" spans="1:6" ht="15.75">
      <c r="A9" s="3">
        <v>203.3</v>
      </c>
      <c r="B9" s="3">
        <v>11.2</v>
      </c>
      <c r="C9" s="1">
        <f t="shared" si="0"/>
        <v>213.76907395314007</v>
      </c>
      <c r="E9" s="6">
        <f t="shared" si="1"/>
        <v>40.184207594749964</v>
      </c>
      <c r="F9" s="5">
        <f>1000*SLOPE(B3:B11,A3:A11)</f>
        <v>37.16653972008277</v>
      </c>
    </row>
    <row r="10" spans="1:6" ht="15.75">
      <c r="A10" s="3">
        <v>241.7</v>
      </c>
      <c r="B10" s="3">
        <v>12.2</v>
      </c>
      <c r="C10" s="1">
        <f t="shared" si="0"/>
        <v>254.14650848240998</v>
      </c>
      <c r="E10" s="6">
        <f t="shared" si="1"/>
        <v>24.76630850023785</v>
      </c>
      <c r="F10" s="6" t="s">
        <v>9</v>
      </c>
    </row>
    <row r="11" spans="1:6" ht="15.75">
      <c r="A11" s="3">
        <v>318.6</v>
      </c>
      <c r="B11" s="3">
        <v>15.4</v>
      </c>
      <c r="C11" s="1">
        <f t="shared" si="0"/>
        <v>335.00652711003653</v>
      </c>
      <c r="E11" s="6">
        <f t="shared" si="1"/>
        <v>39.57456421988329</v>
      </c>
      <c r="F11" s="8">
        <f>CORREL(B3:B11,A3:A11)</f>
        <v>0.9964299457259402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4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"/>
      <c r="D19" s="2">
        <f>$G$21</f>
        <v>0.9510262464090808</v>
      </c>
      <c r="E19" s="1">
        <v>0</v>
      </c>
    </row>
    <row r="20" spans="1:7" ht="15.75">
      <c r="A20" s="1">
        <v>0.75</v>
      </c>
      <c r="B20" s="1">
        <v>0.9936</v>
      </c>
      <c r="C20" s="1">
        <f>B20*(1+($I$31+$I$32*A20)/(1282900)+($I$33+A20*$I$34-$I$35)/400)</f>
        <v>0.9674037326448193</v>
      </c>
      <c r="D20" s="2">
        <f>$G$21</f>
        <v>0.9510262464090808</v>
      </c>
      <c r="E20" s="1">
        <f>E19+(A20-A19)/D20</f>
        <v>0.7886217681498034</v>
      </c>
      <c r="G20" s="3" t="s">
        <v>14</v>
      </c>
    </row>
    <row r="21" spans="1:7" ht="15.75">
      <c r="A21" s="1">
        <v>0.75</v>
      </c>
      <c r="B21" s="1">
        <v>1.0912</v>
      </c>
      <c r="C21" s="1">
        <f aca="true" t="shared" si="2" ref="C21:C84">B21*(1+($I$31+$I$32*A21)/(1282900)+($I$33+A21*$I$34-$I$35)/400)</f>
        <v>1.0624305083152443</v>
      </c>
      <c r="D21" s="2">
        <f aca="true" t="shared" si="3" ref="D21:D84">$G$21</f>
        <v>0.9510262464090808</v>
      </c>
      <c r="E21" s="1">
        <f aca="true" t="shared" si="4" ref="E21:E84">E20+(A21-A20)/D21</f>
        <v>0.7886217681498034</v>
      </c>
      <c r="G21" s="1">
        <f>AVERAGE(C19:C999)</f>
        <v>0.9510262464090808</v>
      </c>
    </row>
    <row r="22" spans="1:5" ht="15.75">
      <c r="A22" s="1">
        <v>1.1</v>
      </c>
      <c r="B22" s="1">
        <v>1.1001</v>
      </c>
      <c r="C22" s="1">
        <f t="shared" si="2"/>
        <v>1.0711321760632504</v>
      </c>
      <c r="D22" s="2">
        <f t="shared" si="3"/>
        <v>0.9510262464090808</v>
      </c>
      <c r="E22" s="1">
        <f t="shared" si="4"/>
        <v>1.1566452599530452</v>
      </c>
    </row>
    <row r="23" spans="1:7" ht="15.75">
      <c r="A23" s="1">
        <v>2.25</v>
      </c>
      <c r="B23" s="1">
        <v>1.0066</v>
      </c>
      <c r="C23" s="1">
        <f t="shared" si="2"/>
        <v>0.9802034004938842</v>
      </c>
      <c r="D23" s="2">
        <f t="shared" si="3"/>
        <v>0.9510262464090808</v>
      </c>
      <c r="E23" s="1">
        <f t="shared" si="4"/>
        <v>2.3658653044494105</v>
      </c>
      <c r="G23" s="16"/>
    </row>
    <row r="24" spans="1:5" ht="15.75">
      <c r="A24" s="1">
        <v>2.35</v>
      </c>
      <c r="B24" s="1">
        <v>1.0326</v>
      </c>
      <c r="C24" s="1">
        <f t="shared" si="2"/>
        <v>1.0055313282868432</v>
      </c>
      <c r="D24" s="2">
        <f t="shared" si="3"/>
        <v>0.9510262464090808</v>
      </c>
      <c r="E24" s="1">
        <f t="shared" si="4"/>
        <v>2.471014873536051</v>
      </c>
    </row>
    <row r="25" spans="1:5" ht="15.75">
      <c r="A25" s="1">
        <v>3.5</v>
      </c>
      <c r="B25" s="1">
        <v>0.9544</v>
      </c>
      <c r="C25" s="1">
        <f t="shared" si="2"/>
        <v>0.9294847915281474</v>
      </c>
      <c r="D25" s="2">
        <f t="shared" si="3"/>
        <v>0.9510262464090808</v>
      </c>
      <c r="E25" s="1">
        <f t="shared" si="4"/>
        <v>3.680234918032416</v>
      </c>
    </row>
    <row r="26" spans="1:5" ht="15.75">
      <c r="A26" s="1">
        <v>3.6</v>
      </c>
      <c r="B26" s="1">
        <v>0.9462</v>
      </c>
      <c r="C26" s="1">
        <f t="shared" si="2"/>
        <v>0.9215077821564701</v>
      </c>
      <c r="D26" s="2">
        <f t="shared" si="3"/>
        <v>0.9510262464090808</v>
      </c>
      <c r="E26" s="1">
        <f t="shared" si="4"/>
        <v>3.7853844871190563</v>
      </c>
    </row>
    <row r="27" spans="1:5" ht="15.75">
      <c r="A27" s="1">
        <v>3.75</v>
      </c>
      <c r="B27" s="1">
        <v>0.8906</v>
      </c>
      <c r="C27" s="1">
        <f t="shared" si="2"/>
        <v>0.8673713306202327</v>
      </c>
      <c r="D27" s="2">
        <f t="shared" si="3"/>
        <v>0.9510262464090808</v>
      </c>
      <c r="E27" s="1">
        <f t="shared" si="4"/>
        <v>3.9431088407490167</v>
      </c>
    </row>
    <row r="28" spans="1:5" ht="15.75">
      <c r="A28" s="1">
        <v>5.15</v>
      </c>
      <c r="B28" s="1">
        <v>1.0327</v>
      </c>
      <c r="C28" s="1">
        <f t="shared" si="2"/>
        <v>1.0059014371410586</v>
      </c>
      <c r="D28" s="2">
        <f t="shared" si="3"/>
        <v>0.9510262464090808</v>
      </c>
      <c r="E28" s="1">
        <f t="shared" si="4"/>
        <v>5.415202807961983</v>
      </c>
    </row>
    <row r="29" spans="1:7" ht="15.75">
      <c r="A29" s="1">
        <v>5.25</v>
      </c>
      <c r="B29" s="1">
        <v>0.9688</v>
      </c>
      <c r="C29" s="1">
        <f t="shared" si="2"/>
        <v>0.9436687796740322</v>
      </c>
      <c r="D29" s="2">
        <f t="shared" si="3"/>
        <v>0.9510262464090808</v>
      </c>
      <c r="E29" s="1">
        <f t="shared" si="4"/>
        <v>5.520352377048623</v>
      </c>
      <c r="G29" s="17" t="s">
        <v>15</v>
      </c>
    </row>
    <row r="30" spans="1:5" ht="15.75">
      <c r="A30" s="1">
        <v>5.25</v>
      </c>
      <c r="B30" s="1">
        <v>1.0766</v>
      </c>
      <c r="C30" s="1">
        <f t="shared" si="2"/>
        <v>1.0486723866608825</v>
      </c>
      <c r="D30" s="2">
        <f t="shared" si="3"/>
        <v>0.9510262464090808</v>
      </c>
      <c r="E30" s="1">
        <f t="shared" si="4"/>
        <v>5.520352377048623</v>
      </c>
    </row>
    <row r="31" spans="1:9" ht="15.75">
      <c r="A31" s="1">
        <v>6.4</v>
      </c>
      <c r="B31" s="1">
        <v>1.01</v>
      </c>
      <c r="C31" s="1">
        <f t="shared" si="2"/>
        <v>0.9839095803623353</v>
      </c>
      <c r="D31" s="2">
        <f t="shared" si="3"/>
        <v>0.9510262464090808</v>
      </c>
      <c r="E31" s="1">
        <f t="shared" si="4"/>
        <v>6.729572421544989</v>
      </c>
      <c r="G31" s="3" t="s">
        <v>16</v>
      </c>
      <c r="I31" s="1">
        <v>2799</v>
      </c>
    </row>
    <row r="32" spans="1:9" ht="15.75">
      <c r="A32" s="1">
        <v>6.65</v>
      </c>
      <c r="B32" s="1">
        <v>0.9904</v>
      </c>
      <c r="C32" s="1">
        <f t="shared" si="2"/>
        <v>0.9648392429844056</v>
      </c>
      <c r="D32" s="2">
        <f t="shared" si="3"/>
        <v>0.9510262464090808</v>
      </c>
      <c r="E32" s="1">
        <f t="shared" si="4"/>
        <v>6.99244634426159</v>
      </c>
      <c r="G32" s="3" t="s">
        <v>17</v>
      </c>
      <c r="I32" s="1">
        <v>1.8</v>
      </c>
    </row>
    <row r="33" spans="1:9" ht="15.75">
      <c r="A33" s="1">
        <v>8.15</v>
      </c>
      <c r="B33" s="1">
        <v>1.2004</v>
      </c>
      <c r="C33" s="1">
        <f t="shared" si="2"/>
        <v>1.1695892855857308</v>
      </c>
      <c r="D33" s="2">
        <f t="shared" si="3"/>
        <v>0.9510262464090808</v>
      </c>
      <c r="E33" s="1">
        <f t="shared" si="4"/>
        <v>8.569689880561198</v>
      </c>
      <c r="G33" s="3" t="s">
        <v>18</v>
      </c>
      <c r="I33" s="1">
        <f>G3</f>
        <v>3.5529925573389365</v>
      </c>
    </row>
    <row r="34" spans="1:9" ht="15.75">
      <c r="A34" s="1">
        <v>8.4</v>
      </c>
      <c r="B34" s="1">
        <v>1.0777</v>
      </c>
      <c r="C34" s="1">
        <f t="shared" si="2"/>
        <v>1.050064043362527</v>
      </c>
      <c r="D34" s="2">
        <f t="shared" si="3"/>
        <v>0.9510262464090808</v>
      </c>
      <c r="E34" s="1">
        <f t="shared" si="4"/>
        <v>8.832563803277798</v>
      </c>
      <c r="G34" s="3" t="s">
        <v>19</v>
      </c>
      <c r="I34" s="1">
        <f>F9/1000</f>
        <v>0.03716653972008277</v>
      </c>
    </row>
    <row r="35" spans="1:9" ht="15.75">
      <c r="A35" s="1">
        <v>9.65</v>
      </c>
      <c r="B35" s="1">
        <v>1.0544</v>
      </c>
      <c r="C35" s="1">
        <f t="shared" si="2"/>
        <v>1.027485848972281</v>
      </c>
      <c r="D35" s="2">
        <f t="shared" si="3"/>
        <v>0.9510262464090808</v>
      </c>
      <c r="E35" s="1">
        <f t="shared" si="4"/>
        <v>10.146933416860804</v>
      </c>
      <c r="G35" s="3" t="s">
        <v>20</v>
      </c>
      <c r="I35" s="1">
        <v>15</v>
      </c>
    </row>
    <row r="36" spans="1:5" ht="15.75">
      <c r="A36" s="1">
        <v>11.15</v>
      </c>
      <c r="B36" s="1">
        <v>1.1345</v>
      </c>
      <c r="C36" s="1">
        <f t="shared" si="2"/>
        <v>1.1057017596472363</v>
      </c>
      <c r="D36" s="2">
        <f t="shared" si="3"/>
        <v>0.9510262464090808</v>
      </c>
      <c r="E36" s="1">
        <f t="shared" si="4"/>
        <v>11.724176953160411</v>
      </c>
    </row>
    <row r="37" spans="1:5" ht="15.75">
      <c r="A37" s="1">
        <v>12.55</v>
      </c>
      <c r="B37" s="1">
        <v>1.0579</v>
      </c>
      <c r="C37" s="1">
        <f t="shared" si="2"/>
        <v>1.031185873003655</v>
      </c>
      <c r="D37" s="2">
        <f t="shared" si="3"/>
        <v>0.9510262464090808</v>
      </c>
      <c r="E37" s="1">
        <f t="shared" si="4"/>
        <v>13.196270920373378</v>
      </c>
    </row>
    <row r="38" spans="1:5" ht="15.75">
      <c r="A38" s="1">
        <v>13.55</v>
      </c>
      <c r="B38" s="1">
        <v>1.1444</v>
      </c>
      <c r="C38" s="1">
        <f t="shared" si="2"/>
        <v>1.1156095111888156</v>
      </c>
      <c r="D38" s="2">
        <f t="shared" si="3"/>
        <v>0.9510262464090808</v>
      </c>
      <c r="E38" s="1">
        <f t="shared" si="4"/>
        <v>14.247766611239783</v>
      </c>
    </row>
    <row r="39" spans="1:5" ht="15.75">
      <c r="A39" s="1">
        <v>14.65</v>
      </c>
      <c r="B39" s="1">
        <v>0.9912</v>
      </c>
      <c r="C39" s="1">
        <f t="shared" si="2"/>
        <v>0.9663665114459046</v>
      </c>
      <c r="D39" s="2">
        <f t="shared" si="3"/>
        <v>0.9510262464090808</v>
      </c>
      <c r="E39" s="1">
        <f t="shared" si="4"/>
        <v>15.404411871192828</v>
      </c>
    </row>
    <row r="40" spans="1:5" ht="15.75">
      <c r="A40" s="1">
        <v>16.15</v>
      </c>
      <c r="B40" s="1">
        <v>1.0058</v>
      </c>
      <c r="C40" s="1">
        <f t="shared" si="2"/>
        <v>0.9807430232894516</v>
      </c>
      <c r="D40" s="2">
        <f t="shared" si="3"/>
        <v>0.9510262464090808</v>
      </c>
      <c r="E40" s="1">
        <f t="shared" si="4"/>
        <v>16.981655407492433</v>
      </c>
    </row>
    <row r="41" spans="1:5" ht="15.75">
      <c r="A41" s="1">
        <v>17.65</v>
      </c>
      <c r="B41" s="1">
        <v>0.981</v>
      </c>
      <c r="C41" s="1">
        <f t="shared" si="2"/>
        <v>0.9566996439273489</v>
      </c>
      <c r="D41" s="2">
        <f t="shared" si="3"/>
        <v>0.9510262464090808</v>
      </c>
      <c r="E41" s="1">
        <f t="shared" si="4"/>
        <v>18.55889894379204</v>
      </c>
    </row>
    <row r="42" spans="1:5" ht="15.75">
      <c r="A42" s="1">
        <v>19.15</v>
      </c>
      <c r="B42" s="1">
        <v>1.0457</v>
      </c>
      <c r="C42" s="1">
        <f t="shared" si="2"/>
        <v>1.0199449046197653</v>
      </c>
      <c r="D42" s="2">
        <f t="shared" si="3"/>
        <v>0.9510262464090808</v>
      </c>
      <c r="E42" s="1">
        <f t="shared" si="4"/>
        <v>20.13614248009165</v>
      </c>
    </row>
    <row r="43" spans="1:5" ht="15.75">
      <c r="A43" s="1">
        <v>20.65</v>
      </c>
      <c r="B43" s="1">
        <v>1.0681</v>
      </c>
      <c r="C43" s="1">
        <f t="shared" si="2"/>
        <v>1.0419443170959664</v>
      </c>
      <c r="D43" s="2">
        <f t="shared" si="3"/>
        <v>0.9510262464090808</v>
      </c>
      <c r="E43" s="1">
        <f t="shared" si="4"/>
        <v>21.713386016391258</v>
      </c>
    </row>
    <row r="44" spans="1:5" ht="15.75">
      <c r="A44" s="1">
        <v>22.15</v>
      </c>
      <c r="B44" s="1">
        <v>1.1402</v>
      </c>
      <c r="C44" s="1">
        <f t="shared" si="2"/>
        <v>1.1124400434186164</v>
      </c>
      <c r="D44" s="2">
        <f t="shared" si="3"/>
        <v>0.9510262464090808</v>
      </c>
      <c r="E44" s="1">
        <f t="shared" si="4"/>
        <v>23.290629552690866</v>
      </c>
    </row>
    <row r="45" spans="1:5" ht="15.75">
      <c r="A45" s="1">
        <v>22.8</v>
      </c>
      <c r="B45" s="1">
        <v>1.0137</v>
      </c>
      <c r="C45" s="1">
        <f t="shared" si="2"/>
        <v>0.9890820317803769</v>
      </c>
      <c r="D45" s="2">
        <f t="shared" si="3"/>
        <v>0.9510262464090808</v>
      </c>
      <c r="E45" s="1">
        <f t="shared" si="4"/>
        <v>23.97410175175403</v>
      </c>
    </row>
    <row r="46" spans="1:5" ht="15.75">
      <c r="A46" s="1">
        <v>23.6</v>
      </c>
      <c r="B46" s="1">
        <v>0.9506</v>
      </c>
      <c r="C46" s="1">
        <f t="shared" si="2"/>
        <v>0.9275861597290654</v>
      </c>
      <c r="D46" s="2">
        <f t="shared" si="3"/>
        <v>0.9510262464090808</v>
      </c>
      <c r="E46" s="1">
        <f t="shared" si="4"/>
        <v>24.815298304447154</v>
      </c>
    </row>
    <row r="47" spans="1:5" ht="15.75">
      <c r="A47" s="1">
        <v>25.65</v>
      </c>
      <c r="B47" s="1">
        <v>1.0668</v>
      </c>
      <c r="C47" s="1">
        <f t="shared" si="2"/>
        <v>1.04117925134572</v>
      </c>
      <c r="D47" s="2">
        <f t="shared" si="3"/>
        <v>0.9510262464090808</v>
      </c>
      <c r="E47" s="1">
        <f t="shared" si="4"/>
        <v>26.97086447072328</v>
      </c>
    </row>
    <row r="48" spans="1:5" ht="15.75">
      <c r="A48" s="1">
        <v>27.15</v>
      </c>
      <c r="B48" s="1">
        <v>1.1338</v>
      </c>
      <c r="C48" s="1">
        <f t="shared" si="2"/>
        <v>1.1067305582470284</v>
      </c>
      <c r="D48" s="2">
        <f t="shared" si="3"/>
        <v>0.9510262464090808</v>
      </c>
      <c r="E48" s="1">
        <f t="shared" si="4"/>
        <v>28.54810800702289</v>
      </c>
    </row>
    <row r="49" spans="1:5" ht="15.75">
      <c r="A49" s="1">
        <v>28.65</v>
      </c>
      <c r="B49" s="1">
        <v>1.1895</v>
      </c>
      <c r="C49" s="1">
        <f t="shared" si="2"/>
        <v>1.161269011806318</v>
      </c>
      <c r="D49" s="2">
        <f t="shared" si="3"/>
        <v>0.9510262464090808</v>
      </c>
      <c r="E49" s="1">
        <f t="shared" si="4"/>
        <v>30.1253515433225</v>
      </c>
    </row>
    <row r="50" spans="1:5" ht="15.75">
      <c r="A50" s="1">
        <v>29.39</v>
      </c>
      <c r="B50" s="1">
        <v>1.0336</v>
      </c>
      <c r="C50" s="1">
        <f t="shared" si="2"/>
        <v>1.0091412046675183</v>
      </c>
      <c r="D50" s="2">
        <f t="shared" si="3"/>
        <v>0.9510262464090808</v>
      </c>
      <c r="E50" s="1">
        <f t="shared" si="4"/>
        <v>30.90345835456364</v>
      </c>
    </row>
    <row r="51" spans="1:5" ht="15.75">
      <c r="A51" s="1">
        <v>31.24</v>
      </c>
      <c r="B51" s="1">
        <v>1.1317</v>
      </c>
      <c r="C51" s="1">
        <f t="shared" si="2"/>
        <v>1.1051172675539522</v>
      </c>
      <c r="D51" s="2">
        <f t="shared" si="3"/>
        <v>0.9510262464090808</v>
      </c>
      <c r="E51" s="1">
        <f t="shared" si="4"/>
        <v>32.84872538266649</v>
      </c>
    </row>
    <row r="52" spans="1:5" ht="15.75">
      <c r="A52" s="1">
        <v>31.5</v>
      </c>
      <c r="B52" s="1">
        <v>0.7771</v>
      </c>
      <c r="C52" s="1">
        <f t="shared" si="2"/>
        <v>0.7588655962414778</v>
      </c>
      <c r="D52" s="2">
        <f t="shared" si="3"/>
        <v>0.9510262464090808</v>
      </c>
      <c r="E52" s="1">
        <f t="shared" si="4"/>
        <v>33.12211426229175</v>
      </c>
    </row>
    <row r="53" spans="1:5" ht="15.75">
      <c r="A53" s="1">
        <v>32.35</v>
      </c>
      <c r="B53" s="1">
        <v>0.7851</v>
      </c>
      <c r="C53" s="1">
        <f t="shared" si="2"/>
        <v>0.7667408214423559</v>
      </c>
      <c r="D53" s="2">
        <f t="shared" si="3"/>
        <v>0.9510262464090808</v>
      </c>
      <c r="E53" s="1">
        <f t="shared" si="4"/>
        <v>34.0158855995282</v>
      </c>
    </row>
    <row r="54" spans="1:5" ht="15.75">
      <c r="A54" s="1">
        <v>32.74</v>
      </c>
      <c r="B54" s="1">
        <v>0.9779</v>
      </c>
      <c r="C54" s="1">
        <f t="shared" si="2"/>
        <v>0.9550682596090149</v>
      </c>
      <c r="D54" s="2">
        <f t="shared" si="3"/>
        <v>0.9510262464090808</v>
      </c>
      <c r="E54" s="1">
        <f t="shared" si="4"/>
        <v>34.42596891896609</v>
      </c>
    </row>
    <row r="55" spans="1:5" ht="15.75">
      <c r="A55" s="1">
        <v>33.3</v>
      </c>
      <c r="B55" s="1">
        <v>0.9678</v>
      </c>
      <c r="C55" s="1">
        <f t="shared" si="2"/>
        <v>0.9452551897403586</v>
      </c>
      <c r="D55" s="2">
        <f t="shared" si="3"/>
        <v>0.9510262464090808</v>
      </c>
      <c r="E55" s="1">
        <f t="shared" si="4"/>
        <v>35.014806505851276</v>
      </c>
    </row>
    <row r="56" spans="1:5" ht="15.75">
      <c r="A56" s="1">
        <v>34</v>
      </c>
      <c r="B56" s="1">
        <v>1.0918</v>
      </c>
      <c r="C56" s="1">
        <f t="shared" si="2"/>
        <v>1.066438705926812</v>
      </c>
      <c r="D56" s="2">
        <f t="shared" si="3"/>
        <v>0.9510262464090808</v>
      </c>
      <c r="E56" s="1">
        <f t="shared" si="4"/>
        <v>35.75085348945776</v>
      </c>
    </row>
    <row r="57" spans="1:5" ht="15.75">
      <c r="A57" s="1">
        <v>34.24</v>
      </c>
      <c r="B57" s="1">
        <v>1.3762</v>
      </c>
      <c r="C57" s="1">
        <f t="shared" si="2"/>
        <v>1.3442635642749623</v>
      </c>
      <c r="D57" s="2">
        <f t="shared" si="3"/>
        <v>0.9510262464090808</v>
      </c>
      <c r="E57" s="1">
        <f t="shared" si="4"/>
        <v>36.0032124552657</v>
      </c>
    </row>
    <row r="58" spans="1:5" ht="15.75">
      <c r="A58" s="1">
        <v>35.15</v>
      </c>
      <c r="B58" s="1">
        <v>1.171</v>
      </c>
      <c r="C58" s="1">
        <f t="shared" si="2"/>
        <v>1.1439259936688</v>
      </c>
      <c r="D58" s="2">
        <f t="shared" si="3"/>
        <v>0.9510262464090808</v>
      </c>
      <c r="E58" s="1">
        <f t="shared" si="4"/>
        <v>36.96007353395412</v>
      </c>
    </row>
    <row r="59" spans="1:5" ht="15.75">
      <c r="A59" s="1">
        <v>36.65</v>
      </c>
      <c r="B59" s="1">
        <v>1.0908</v>
      </c>
      <c r="C59" s="1">
        <f t="shared" si="2"/>
        <v>1.0657345764126487</v>
      </c>
      <c r="D59" s="2">
        <f t="shared" si="3"/>
        <v>0.9510262464090808</v>
      </c>
      <c r="E59" s="1">
        <f t="shared" si="4"/>
        <v>38.53731707025373</v>
      </c>
    </row>
    <row r="60" spans="1:5" ht="15.75">
      <c r="A60" s="1">
        <v>38.15</v>
      </c>
      <c r="B60" s="1">
        <v>0.8247</v>
      </c>
      <c r="C60" s="1">
        <f t="shared" si="2"/>
        <v>0.8058659491697739</v>
      </c>
      <c r="D60" s="2">
        <f t="shared" si="3"/>
        <v>0.9510262464090808</v>
      </c>
      <c r="E60" s="1">
        <f t="shared" si="4"/>
        <v>40.11456060655333</v>
      </c>
    </row>
    <row r="61" spans="1:5" ht="15.75">
      <c r="A61" s="1">
        <v>39.65</v>
      </c>
      <c r="B61" s="1">
        <v>0.6337</v>
      </c>
      <c r="C61" s="1">
        <f t="shared" si="2"/>
        <v>0.6193175587917017</v>
      </c>
      <c r="D61" s="2">
        <f t="shared" si="3"/>
        <v>0.9510262464090808</v>
      </c>
      <c r="E61" s="1">
        <f t="shared" si="4"/>
        <v>41.69180414285294</v>
      </c>
    </row>
    <row r="62" spans="1:5" ht="15.75">
      <c r="A62" s="1">
        <v>41.15</v>
      </c>
      <c r="B62" s="1">
        <v>0.9346</v>
      </c>
      <c r="C62" s="1">
        <f t="shared" si="2"/>
        <v>0.9135205654309391</v>
      </c>
      <c r="D62" s="2">
        <f t="shared" si="3"/>
        <v>0.9510262464090808</v>
      </c>
      <c r="E62" s="1">
        <f t="shared" si="4"/>
        <v>43.26904767915254</v>
      </c>
    </row>
    <row r="63" spans="1:5" ht="15.75">
      <c r="A63" s="1">
        <v>41.15</v>
      </c>
      <c r="B63" s="1">
        <v>0.9346</v>
      </c>
      <c r="C63" s="1">
        <f t="shared" si="2"/>
        <v>0.9135205654309391</v>
      </c>
      <c r="D63" s="2">
        <f t="shared" si="3"/>
        <v>0.9510262464090808</v>
      </c>
      <c r="E63" s="1">
        <f t="shared" si="4"/>
        <v>43.26904767915254</v>
      </c>
    </row>
    <row r="64" spans="1:5" ht="15.75">
      <c r="A64" s="1">
        <v>42.2</v>
      </c>
      <c r="B64" s="1">
        <v>0.8536</v>
      </c>
      <c r="C64" s="1">
        <f t="shared" si="2"/>
        <v>0.8344320164430992</v>
      </c>
      <c r="D64" s="2">
        <f t="shared" si="3"/>
        <v>0.9510262464090808</v>
      </c>
      <c r="E64" s="1">
        <f t="shared" si="4"/>
        <v>44.37311815456227</v>
      </c>
    </row>
    <row r="65" spans="1:5" ht="15.75">
      <c r="A65" s="1">
        <v>42.2</v>
      </c>
      <c r="B65" s="1">
        <v>0.8536</v>
      </c>
      <c r="C65" s="1">
        <f t="shared" si="2"/>
        <v>0.8344320164430992</v>
      </c>
      <c r="D65" s="2">
        <f t="shared" si="3"/>
        <v>0.9510262464090808</v>
      </c>
      <c r="E65" s="1">
        <f t="shared" si="4"/>
        <v>44.37311815456227</v>
      </c>
    </row>
    <row r="66" spans="1:5" ht="15.75">
      <c r="A66" s="1">
        <v>43.15</v>
      </c>
      <c r="B66" s="1">
        <v>0.8978</v>
      </c>
      <c r="C66" s="1">
        <f t="shared" si="2"/>
        <v>0.8777199309377991</v>
      </c>
      <c r="D66" s="2">
        <f t="shared" si="3"/>
        <v>0.9510262464090808</v>
      </c>
      <c r="E66" s="1">
        <f t="shared" si="4"/>
        <v>45.37203906088535</v>
      </c>
    </row>
    <row r="67" spans="1:5" ht="15.75">
      <c r="A67" s="1">
        <v>44.35</v>
      </c>
      <c r="B67" s="1">
        <v>0.971</v>
      </c>
      <c r="C67" s="1">
        <f t="shared" si="2"/>
        <v>0.9493926509782614</v>
      </c>
      <c r="D67" s="2">
        <f t="shared" si="3"/>
        <v>0.9510262464090808</v>
      </c>
      <c r="E67" s="1">
        <f t="shared" si="4"/>
        <v>46.633833889925036</v>
      </c>
    </row>
    <row r="68" spans="1:5" ht="15.75">
      <c r="A68" s="1">
        <v>45.85</v>
      </c>
      <c r="B68" s="1">
        <v>1.0239</v>
      </c>
      <c r="C68" s="1">
        <f t="shared" si="2"/>
        <v>1.0012603448656958</v>
      </c>
      <c r="D68" s="2">
        <f t="shared" si="3"/>
        <v>0.9510262464090808</v>
      </c>
      <c r="E68" s="1">
        <f t="shared" si="4"/>
        <v>48.21107742622464</v>
      </c>
    </row>
    <row r="69" spans="1:5" ht="15.75">
      <c r="A69" s="1">
        <v>47.35</v>
      </c>
      <c r="B69" s="1">
        <v>1.0194</v>
      </c>
      <c r="C69" s="1">
        <f t="shared" si="2"/>
        <v>0.9970040690803439</v>
      </c>
      <c r="D69" s="2">
        <f t="shared" si="3"/>
        <v>0.9510262464090808</v>
      </c>
      <c r="E69" s="1">
        <f t="shared" si="4"/>
        <v>49.788320962524246</v>
      </c>
    </row>
    <row r="70" spans="1:5" ht="15.75">
      <c r="A70" s="1">
        <v>48.85</v>
      </c>
      <c r="B70" s="1">
        <v>0.9232</v>
      </c>
      <c r="C70" s="1">
        <f t="shared" si="2"/>
        <v>0.9030481695222535</v>
      </c>
      <c r="D70" s="2">
        <f t="shared" si="3"/>
        <v>0.9510262464090808</v>
      </c>
      <c r="E70" s="1">
        <f t="shared" si="4"/>
        <v>51.36556449882385</v>
      </c>
    </row>
    <row r="71" spans="1:5" ht="15.75">
      <c r="A71" s="1">
        <v>50.35</v>
      </c>
      <c r="B71" s="1">
        <v>0.8586</v>
      </c>
      <c r="C71" s="1">
        <f t="shared" si="2"/>
        <v>0.8399797477595734</v>
      </c>
      <c r="D71" s="2">
        <f t="shared" si="3"/>
        <v>0.9510262464090808</v>
      </c>
      <c r="E71" s="1">
        <f t="shared" si="4"/>
        <v>52.942808035123456</v>
      </c>
    </row>
    <row r="72" spans="1:5" ht="15.75">
      <c r="A72" s="1">
        <v>50.6</v>
      </c>
      <c r="B72" s="1">
        <v>0.6176</v>
      </c>
      <c r="C72" s="1">
        <f t="shared" si="2"/>
        <v>0.6042208198674051</v>
      </c>
      <c r="D72" s="2">
        <f t="shared" si="3"/>
        <v>0.9510262464090808</v>
      </c>
      <c r="E72" s="1">
        <f t="shared" si="4"/>
        <v>53.205681957840056</v>
      </c>
    </row>
    <row r="73" spans="1:5" ht="15.75">
      <c r="A73" s="1">
        <v>51.8</v>
      </c>
      <c r="B73" s="1">
        <v>0.7758</v>
      </c>
      <c r="C73" s="1">
        <f t="shared" si="2"/>
        <v>0.7590815123569216</v>
      </c>
      <c r="D73" s="2">
        <f t="shared" si="3"/>
        <v>0.9510262464090808</v>
      </c>
      <c r="E73" s="1">
        <f t="shared" si="4"/>
        <v>54.467476786879736</v>
      </c>
    </row>
    <row r="74" spans="1:5" ht="15.75">
      <c r="A74" s="1">
        <v>52.1</v>
      </c>
      <c r="B74" s="1">
        <v>0.9208</v>
      </c>
      <c r="C74" s="1">
        <f t="shared" si="2"/>
        <v>0.9009828175941489</v>
      </c>
      <c r="D74" s="2">
        <f t="shared" si="3"/>
        <v>0.9510262464090808</v>
      </c>
      <c r="E74" s="1">
        <f t="shared" si="4"/>
        <v>54.78292549413966</v>
      </c>
    </row>
    <row r="75" spans="1:5" ht="15.75">
      <c r="A75" s="1">
        <v>72.65</v>
      </c>
      <c r="B75" s="1">
        <v>0.9496</v>
      </c>
      <c r="C75" s="1">
        <f t="shared" si="2"/>
        <v>0.9310035681818704</v>
      </c>
      <c r="D75" s="2">
        <f t="shared" si="3"/>
        <v>0.9510262464090808</v>
      </c>
      <c r="E75" s="1">
        <f t="shared" si="4"/>
        <v>76.39116194144428</v>
      </c>
    </row>
    <row r="76" spans="1:5" ht="15.75">
      <c r="A76" s="1">
        <v>74.15</v>
      </c>
      <c r="B76" s="1">
        <v>0.9336</v>
      </c>
      <c r="C76" s="1">
        <f t="shared" si="2"/>
        <v>0.9154489880910158</v>
      </c>
      <c r="D76" s="2">
        <f t="shared" si="3"/>
        <v>0.9510262464090808</v>
      </c>
      <c r="E76" s="1">
        <f t="shared" si="4"/>
        <v>77.96840547774389</v>
      </c>
    </row>
    <row r="77" spans="1:5" ht="15.75">
      <c r="A77" s="1">
        <v>75.65</v>
      </c>
      <c r="B77" s="1">
        <v>0.9307</v>
      </c>
      <c r="C77" s="1">
        <f t="shared" si="2"/>
        <v>0.9127370443959109</v>
      </c>
      <c r="D77" s="2">
        <f t="shared" si="3"/>
        <v>0.9510262464090808</v>
      </c>
      <c r="E77" s="1">
        <f t="shared" si="4"/>
        <v>79.54564901404349</v>
      </c>
    </row>
    <row r="78" spans="1:5" ht="15.75">
      <c r="A78" s="1">
        <v>77.15</v>
      </c>
      <c r="B78" s="1">
        <v>0.8718</v>
      </c>
      <c r="C78" s="1">
        <f t="shared" si="2"/>
        <v>0.8550971841024221</v>
      </c>
      <c r="D78" s="2">
        <f t="shared" si="3"/>
        <v>0.9510262464090808</v>
      </c>
      <c r="E78" s="1">
        <f t="shared" si="4"/>
        <v>81.1228925503431</v>
      </c>
    </row>
    <row r="79" spans="1:5" ht="15.75">
      <c r="A79" s="1">
        <v>78.65</v>
      </c>
      <c r="B79" s="1">
        <v>0.6512</v>
      </c>
      <c r="C79" s="1">
        <f t="shared" si="2"/>
        <v>0.6388157906358094</v>
      </c>
      <c r="D79" s="2">
        <f t="shared" si="3"/>
        <v>0.9510262464090808</v>
      </c>
      <c r="E79" s="1">
        <f t="shared" si="4"/>
        <v>82.7001360866427</v>
      </c>
    </row>
    <row r="80" spans="1:5" ht="15.75">
      <c r="A80" s="1">
        <v>81.35</v>
      </c>
      <c r="B80" s="1">
        <v>0.6718</v>
      </c>
      <c r="C80" s="1">
        <f t="shared" si="2"/>
        <v>0.6591951119370564</v>
      </c>
      <c r="D80" s="2">
        <f t="shared" si="3"/>
        <v>0.9510262464090808</v>
      </c>
      <c r="E80" s="1">
        <f t="shared" si="4"/>
        <v>85.53917445198198</v>
      </c>
    </row>
    <row r="81" spans="1:5" ht="15.75">
      <c r="A81" s="1">
        <v>81.7</v>
      </c>
      <c r="B81" s="1">
        <v>0.9147</v>
      </c>
      <c r="C81" s="1">
        <f t="shared" si="2"/>
        <v>0.8975678095985544</v>
      </c>
      <c r="D81" s="2">
        <f t="shared" si="3"/>
        <v>0.9510262464090808</v>
      </c>
      <c r="E81" s="1">
        <f t="shared" si="4"/>
        <v>85.90719794378523</v>
      </c>
    </row>
    <row r="82" spans="1:5" ht="15.75">
      <c r="A82" s="1">
        <v>82.15</v>
      </c>
      <c r="B82" s="1">
        <v>0.9227</v>
      </c>
      <c r="C82" s="1">
        <f t="shared" si="2"/>
        <v>0.9054571336664039</v>
      </c>
      <c r="D82" s="2">
        <f t="shared" si="3"/>
        <v>0.9510262464090808</v>
      </c>
      <c r="E82" s="1">
        <f t="shared" si="4"/>
        <v>86.38037100467513</v>
      </c>
    </row>
    <row r="83" spans="1:5" ht="15.75">
      <c r="A83" s="1">
        <v>82.67</v>
      </c>
      <c r="B83" s="1">
        <v>0.8938</v>
      </c>
      <c r="C83" s="1">
        <f t="shared" si="2"/>
        <v>0.8771410370030881</v>
      </c>
      <c r="D83" s="2">
        <f t="shared" si="3"/>
        <v>0.9510262464090808</v>
      </c>
      <c r="E83" s="1">
        <f t="shared" si="4"/>
        <v>86.92714876392566</v>
      </c>
    </row>
    <row r="84" spans="1:5" ht="15.75">
      <c r="A84" s="1">
        <v>83.65</v>
      </c>
      <c r="B84" s="1">
        <v>0.9483</v>
      </c>
      <c r="C84" s="1">
        <f t="shared" si="2"/>
        <v>0.9307129008207475</v>
      </c>
      <c r="D84" s="2">
        <f t="shared" si="3"/>
        <v>0.9510262464090808</v>
      </c>
      <c r="E84" s="1">
        <f t="shared" si="4"/>
        <v>87.95761454097473</v>
      </c>
    </row>
    <row r="85" spans="1:5" ht="15.75">
      <c r="A85" s="1">
        <v>85.1</v>
      </c>
      <c r="B85" s="1">
        <v>0.804</v>
      </c>
      <c r="C85" s="1">
        <f aca="true" t="shared" si="5" ref="C85:C148">B85*(1+($I$31+$I$32*A85)/(1282900)+($I$33+A85*$I$34-$I$35)/400)</f>
        <v>0.7891990351506442</v>
      </c>
      <c r="D85" s="2">
        <f aca="true" t="shared" si="6" ref="D85:D148">$G$21</f>
        <v>0.9510262464090808</v>
      </c>
      <c r="E85" s="1">
        <f aca="true" t="shared" si="7" ref="E85:E148">E84+(A85-A84)/D85</f>
        <v>89.48228329273101</v>
      </c>
    </row>
    <row r="86" spans="1:5" ht="15.75">
      <c r="A86" s="1">
        <v>86.65</v>
      </c>
      <c r="B86" s="1">
        <v>0.6749</v>
      </c>
      <c r="C86" s="1">
        <f t="shared" si="5"/>
        <v>0.6625743248144145</v>
      </c>
      <c r="D86" s="2">
        <f t="shared" si="6"/>
        <v>0.9510262464090808</v>
      </c>
      <c r="E86" s="1">
        <f t="shared" si="7"/>
        <v>91.11210161357396</v>
      </c>
    </row>
    <row r="87" spans="1:5" ht="15.75">
      <c r="A87" s="1">
        <v>88.15</v>
      </c>
      <c r="B87" s="1">
        <v>1.0682</v>
      </c>
      <c r="C87" s="1">
        <f t="shared" si="5"/>
        <v>1.0488426286249244</v>
      </c>
      <c r="D87" s="2">
        <f t="shared" si="6"/>
        <v>0.9510262464090808</v>
      </c>
      <c r="E87" s="1">
        <f t="shared" si="7"/>
        <v>92.68934514987356</v>
      </c>
    </row>
    <row r="88" spans="1:5" ht="15.75">
      <c r="A88" s="1">
        <v>89.6</v>
      </c>
      <c r="B88" s="1">
        <v>0.9223</v>
      </c>
      <c r="C88" s="1">
        <f t="shared" si="5"/>
        <v>0.9057126900985754</v>
      </c>
      <c r="D88" s="2">
        <f t="shared" si="6"/>
        <v>0.9510262464090808</v>
      </c>
      <c r="E88" s="1">
        <f t="shared" si="7"/>
        <v>94.21401390162984</v>
      </c>
    </row>
    <row r="89" spans="1:5" ht="15.75">
      <c r="A89" s="1">
        <v>90.85</v>
      </c>
      <c r="B89" s="1">
        <v>0.9188</v>
      </c>
      <c r="C89" s="1">
        <f t="shared" si="5"/>
        <v>0.9023839624830208</v>
      </c>
      <c r="D89" s="2">
        <f t="shared" si="6"/>
        <v>0.9510262464090808</v>
      </c>
      <c r="E89" s="1">
        <f t="shared" si="7"/>
        <v>95.52838351521285</v>
      </c>
    </row>
    <row r="90" spans="1:5" ht="15.75">
      <c r="A90" s="1">
        <v>91.7</v>
      </c>
      <c r="B90" s="1">
        <v>0.7919</v>
      </c>
      <c r="C90" s="1">
        <f t="shared" si="5"/>
        <v>0.777814750213643</v>
      </c>
      <c r="D90" s="2">
        <f t="shared" si="6"/>
        <v>0.9510262464090808</v>
      </c>
      <c r="E90" s="1">
        <f t="shared" si="7"/>
        <v>96.42215485244931</v>
      </c>
    </row>
    <row r="91" spans="1:5" ht="15.75">
      <c r="A91" s="1">
        <v>93.15</v>
      </c>
      <c r="B91" s="1">
        <v>0.8906</v>
      </c>
      <c r="C91" s="1">
        <f t="shared" si="5"/>
        <v>0.8748810089228315</v>
      </c>
      <c r="D91" s="2">
        <f t="shared" si="6"/>
        <v>0.9510262464090808</v>
      </c>
      <c r="E91" s="1">
        <f t="shared" si="7"/>
        <v>97.9468236042056</v>
      </c>
    </row>
    <row r="92" spans="1:5" ht="15.75">
      <c r="A92" s="1">
        <v>94.65</v>
      </c>
      <c r="B92" s="1">
        <v>0.7393</v>
      </c>
      <c r="C92" s="1">
        <f t="shared" si="5"/>
        <v>0.7263560326386067</v>
      </c>
      <c r="D92" s="2">
        <f t="shared" si="6"/>
        <v>0.9510262464090808</v>
      </c>
      <c r="E92" s="1">
        <f t="shared" si="7"/>
        <v>99.52406714050521</v>
      </c>
    </row>
    <row r="93" spans="1:5" ht="15.75">
      <c r="A93" s="1">
        <v>96.15</v>
      </c>
      <c r="B93" s="1">
        <v>1.0254</v>
      </c>
      <c r="C93" s="1">
        <f t="shared" si="5"/>
        <v>1.0075919492968972</v>
      </c>
      <c r="D93" s="2">
        <f t="shared" si="6"/>
        <v>0.9510262464090808</v>
      </c>
      <c r="E93" s="1">
        <f t="shared" si="7"/>
        <v>101.10131067680481</v>
      </c>
    </row>
    <row r="94" spans="1:5" ht="15.75">
      <c r="A94" s="1">
        <v>97.65</v>
      </c>
      <c r="B94" s="1">
        <v>0.9747</v>
      </c>
      <c r="C94" s="1">
        <f t="shared" si="5"/>
        <v>0.9579103523902676</v>
      </c>
      <c r="D94" s="2">
        <f t="shared" si="6"/>
        <v>0.9510262464090808</v>
      </c>
      <c r="E94" s="1">
        <f t="shared" si="7"/>
        <v>102.67855421310442</v>
      </c>
    </row>
    <row r="95" spans="1:5" ht="15.75">
      <c r="A95" s="1">
        <v>99.15</v>
      </c>
      <c r="B95" s="1">
        <v>0.8826</v>
      </c>
      <c r="C95" s="1">
        <f t="shared" si="5"/>
        <v>0.8675216859572622</v>
      </c>
      <c r="D95" s="2">
        <f t="shared" si="6"/>
        <v>0.9510262464090808</v>
      </c>
      <c r="E95" s="1">
        <f t="shared" si="7"/>
        <v>104.25579774940402</v>
      </c>
    </row>
    <row r="96" spans="1:5" ht="15.75">
      <c r="A96" s="1">
        <v>100.35</v>
      </c>
      <c r="B96" s="1">
        <v>0.8857</v>
      </c>
      <c r="C96" s="1">
        <f t="shared" si="5"/>
        <v>0.8706689720956626</v>
      </c>
      <c r="D96" s="2">
        <f t="shared" si="6"/>
        <v>0.9510262464090808</v>
      </c>
      <c r="E96" s="1">
        <f t="shared" si="7"/>
        <v>105.5175925784437</v>
      </c>
    </row>
    <row r="97" spans="1:5" ht="15.75">
      <c r="A97" s="1">
        <v>101.15</v>
      </c>
      <c r="B97" s="1">
        <v>1.0169</v>
      </c>
      <c r="C97" s="1">
        <f t="shared" si="5"/>
        <v>0.999719135300908</v>
      </c>
      <c r="D97" s="2">
        <f t="shared" si="6"/>
        <v>0.9510262464090808</v>
      </c>
      <c r="E97" s="1">
        <f t="shared" si="7"/>
        <v>106.35878913113683</v>
      </c>
    </row>
    <row r="98" spans="1:5" ht="15.75">
      <c r="A98" s="1">
        <v>102.65</v>
      </c>
      <c r="B98" s="1">
        <v>0.9807</v>
      </c>
      <c r="C98" s="1">
        <f t="shared" si="5"/>
        <v>0.9642694949593267</v>
      </c>
      <c r="D98" s="2">
        <f t="shared" si="6"/>
        <v>0.9510262464090808</v>
      </c>
      <c r="E98" s="1">
        <f t="shared" si="7"/>
        <v>107.93603266743644</v>
      </c>
    </row>
    <row r="99" spans="1:5" ht="15.75">
      <c r="A99" s="1">
        <v>104.15</v>
      </c>
      <c r="B99" s="1">
        <v>0.9735</v>
      </c>
      <c r="C99" s="1">
        <f t="shared" si="5"/>
        <v>0.9573278526449684</v>
      </c>
      <c r="D99" s="2">
        <f t="shared" si="6"/>
        <v>0.9510262464090808</v>
      </c>
      <c r="E99" s="1">
        <f t="shared" si="7"/>
        <v>109.51327620373604</v>
      </c>
    </row>
    <row r="100" spans="1:5" ht="15.75">
      <c r="A100" s="1">
        <v>105.6</v>
      </c>
      <c r="B100" s="1">
        <v>0.9177</v>
      </c>
      <c r="C100" s="1">
        <f t="shared" si="5"/>
        <v>0.9025803307383718</v>
      </c>
      <c r="D100" s="2">
        <f t="shared" si="6"/>
        <v>0.9510262464090808</v>
      </c>
      <c r="E100" s="1">
        <f t="shared" si="7"/>
        <v>111.03794495549232</v>
      </c>
    </row>
    <row r="101" spans="1:5" ht="15.75">
      <c r="A101" s="1">
        <v>107.05</v>
      </c>
      <c r="B101" s="1">
        <v>0.9972</v>
      </c>
      <c r="C101" s="1">
        <f t="shared" si="5"/>
        <v>0.980906899796007</v>
      </c>
      <c r="D101" s="2">
        <f t="shared" si="6"/>
        <v>0.9510262464090808</v>
      </c>
      <c r="E101" s="1">
        <f t="shared" si="7"/>
        <v>112.56261370724862</v>
      </c>
    </row>
    <row r="102" spans="1:5" ht="15.75">
      <c r="A102" s="1">
        <v>108.7</v>
      </c>
      <c r="B102" s="1">
        <v>0.9675</v>
      </c>
      <c r="C102" s="1">
        <f t="shared" si="5"/>
        <v>0.9518427327755952</v>
      </c>
      <c r="D102" s="2">
        <f t="shared" si="6"/>
        <v>0.9510262464090808</v>
      </c>
      <c r="E102" s="1">
        <f t="shared" si="7"/>
        <v>114.2975815971782</v>
      </c>
    </row>
    <row r="103" spans="1:5" ht="15.75">
      <c r="A103" s="1">
        <v>109.6</v>
      </c>
      <c r="B103" s="1">
        <v>0.9085</v>
      </c>
      <c r="C103" s="1">
        <f t="shared" si="5"/>
        <v>0.8938746631440448</v>
      </c>
      <c r="D103" s="2">
        <f t="shared" si="6"/>
        <v>0.9510262464090808</v>
      </c>
      <c r="E103" s="1">
        <f t="shared" si="7"/>
        <v>115.24392771895795</v>
      </c>
    </row>
    <row r="104" spans="1:5" ht="15.75">
      <c r="A104" s="1">
        <v>110.1</v>
      </c>
      <c r="B104" s="1">
        <v>0.9993</v>
      </c>
      <c r="C104" s="1">
        <f t="shared" si="5"/>
        <v>0.9832600610736086</v>
      </c>
      <c r="D104" s="2">
        <f t="shared" si="6"/>
        <v>0.9510262464090808</v>
      </c>
      <c r="E104" s="1">
        <f t="shared" si="7"/>
        <v>115.76967556439115</v>
      </c>
    </row>
    <row r="105" spans="1:5" ht="15.75">
      <c r="A105" s="1">
        <v>110.2</v>
      </c>
      <c r="B105" s="1">
        <v>0.6579</v>
      </c>
      <c r="C105" s="1">
        <f t="shared" si="5"/>
        <v>0.6473461374074926</v>
      </c>
      <c r="D105" s="2">
        <f t="shared" si="6"/>
        <v>0.9510262464090808</v>
      </c>
      <c r="E105" s="1">
        <f t="shared" si="7"/>
        <v>115.8748251334778</v>
      </c>
    </row>
    <row r="106" spans="1:5" ht="15.75">
      <c r="A106" s="1">
        <v>111.12</v>
      </c>
      <c r="B106" s="1">
        <v>0.8061</v>
      </c>
      <c r="C106" s="1">
        <f t="shared" si="5"/>
        <v>0.7932386995375958</v>
      </c>
      <c r="D106" s="2">
        <f t="shared" si="6"/>
        <v>0.9510262464090808</v>
      </c>
      <c r="E106" s="1">
        <f t="shared" si="7"/>
        <v>116.8422011690749</v>
      </c>
    </row>
    <row r="107" spans="1:5" ht="15.75">
      <c r="A107" s="1">
        <v>112.2</v>
      </c>
      <c r="B107" s="1">
        <v>0.7891</v>
      </c>
      <c r="C107" s="1">
        <f t="shared" si="5"/>
        <v>0.7765903156606389</v>
      </c>
      <c r="D107" s="2">
        <f t="shared" si="6"/>
        <v>0.9510262464090808</v>
      </c>
      <c r="E107" s="1">
        <f t="shared" si="7"/>
        <v>117.9778165152106</v>
      </c>
    </row>
    <row r="108" spans="1:5" ht="15.75">
      <c r="A108" s="1">
        <v>113.9</v>
      </c>
      <c r="B108" s="1">
        <v>1.0022</v>
      </c>
      <c r="C108" s="1">
        <f t="shared" si="5"/>
        <v>0.9864727149749674</v>
      </c>
      <c r="D108" s="2">
        <f t="shared" si="6"/>
        <v>0.9510262464090808</v>
      </c>
      <c r="E108" s="1">
        <f t="shared" si="7"/>
        <v>119.7653591896835</v>
      </c>
    </row>
    <row r="109" spans="1:5" ht="15.75">
      <c r="A109" s="1">
        <v>115.1</v>
      </c>
      <c r="B109" s="1">
        <v>1.0607</v>
      </c>
      <c r="C109" s="1">
        <f t="shared" si="5"/>
        <v>1.0441747419904848</v>
      </c>
      <c r="D109" s="2">
        <f t="shared" si="6"/>
        <v>0.9510262464090808</v>
      </c>
      <c r="E109" s="1">
        <f t="shared" si="7"/>
        <v>121.02715401872317</v>
      </c>
    </row>
    <row r="110" spans="1:5" ht="15.75">
      <c r="A110" s="1">
        <v>116.5</v>
      </c>
      <c r="B110" s="1">
        <v>1.0349</v>
      </c>
      <c r="C110" s="1">
        <f t="shared" si="5"/>
        <v>1.0189133507292993</v>
      </c>
      <c r="D110" s="2">
        <f t="shared" si="6"/>
        <v>0.9510262464090808</v>
      </c>
      <c r="E110" s="1">
        <f t="shared" si="7"/>
        <v>122.49924798593614</v>
      </c>
    </row>
    <row r="111" spans="1:5" ht="15.75">
      <c r="A111" s="1">
        <v>117.9</v>
      </c>
      <c r="B111" s="1">
        <v>1.0409</v>
      </c>
      <c r="C111" s="1">
        <f t="shared" si="5"/>
        <v>1.0249581134652228</v>
      </c>
      <c r="D111" s="2">
        <f t="shared" si="6"/>
        <v>0.9510262464090808</v>
      </c>
      <c r="E111" s="1">
        <f t="shared" si="7"/>
        <v>123.9713419531491</v>
      </c>
    </row>
    <row r="112" spans="1:5" ht="15.75">
      <c r="A112" s="1">
        <v>119.25</v>
      </c>
      <c r="B112" s="1">
        <v>0.9494</v>
      </c>
      <c r="C112" s="1">
        <f t="shared" si="5"/>
        <v>0.9349803684423614</v>
      </c>
      <c r="D112" s="2">
        <f t="shared" si="6"/>
        <v>0.9510262464090808</v>
      </c>
      <c r="E112" s="1">
        <f t="shared" si="7"/>
        <v>125.39086113581875</v>
      </c>
    </row>
    <row r="113" spans="1:5" ht="15.75">
      <c r="A113" s="1">
        <v>119.55</v>
      </c>
      <c r="B113" s="1">
        <v>1.0536</v>
      </c>
      <c r="C113" s="1">
        <f t="shared" si="5"/>
        <v>1.0376275754810225</v>
      </c>
      <c r="D113" s="2">
        <f t="shared" si="6"/>
        <v>0.9510262464090808</v>
      </c>
      <c r="E113" s="1">
        <f t="shared" si="7"/>
        <v>125.70630984307867</v>
      </c>
    </row>
    <row r="114" spans="1:5" ht="15.75">
      <c r="A114" s="1">
        <v>120.1</v>
      </c>
      <c r="B114" s="1">
        <v>1.166</v>
      </c>
      <c r="C114" s="1">
        <f t="shared" si="5"/>
        <v>1.1483840946856438</v>
      </c>
      <c r="D114" s="2">
        <f t="shared" si="6"/>
        <v>0.9510262464090808</v>
      </c>
      <c r="E114" s="1">
        <f t="shared" si="7"/>
        <v>126.2846324730552</v>
      </c>
    </row>
    <row r="115" spans="1:5" ht="15.75">
      <c r="A115" s="1">
        <v>121.15</v>
      </c>
      <c r="B115" s="1">
        <v>0.994</v>
      </c>
      <c r="C115" s="1">
        <f t="shared" si="5"/>
        <v>0.9790811085183613</v>
      </c>
      <c r="D115" s="2">
        <f t="shared" si="6"/>
        <v>0.9510262464090808</v>
      </c>
      <c r="E115" s="1">
        <f t="shared" si="7"/>
        <v>127.38870294846494</v>
      </c>
    </row>
    <row r="116" spans="1:5" ht="15.75">
      <c r="A116" s="1">
        <v>122.65</v>
      </c>
      <c r="B116" s="1">
        <v>1.038</v>
      </c>
      <c r="C116" s="1">
        <f t="shared" si="5"/>
        <v>1.0225675702693162</v>
      </c>
      <c r="D116" s="2">
        <f t="shared" si="6"/>
        <v>0.9510262464090808</v>
      </c>
      <c r="E116" s="1">
        <f t="shared" si="7"/>
        <v>128.96594648476454</v>
      </c>
    </row>
    <row r="117" spans="1:5" ht="15.75">
      <c r="A117" s="1">
        <v>124.13</v>
      </c>
      <c r="B117" s="1">
        <v>0.9538</v>
      </c>
      <c r="C117" s="1">
        <f t="shared" si="5"/>
        <v>0.9397525544659535</v>
      </c>
      <c r="D117" s="2">
        <f t="shared" si="6"/>
        <v>0.9510262464090808</v>
      </c>
      <c r="E117" s="1">
        <f t="shared" si="7"/>
        <v>130.5221601072468</v>
      </c>
    </row>
    <row r="118" spans="1:5" ht="15.75">
      <c r="A118" s="1">
        <v>126.6</v>
      </c>
      <c r="B118" s="1">
        <v>1.0798</v>
      </c>
      <c r="C118" s="1">
        <f t="shared" si="5"/>
        <v>1.0641484023249734</v>
      </c>
      <c r="D118" s="2">
        <f t="shared" si="6"/>
        <v>0.9510262464090808</v>
      </c>
      <c r="E118" s="1">
        <f t="shared" si="7"/>
        <v>133.11935446368682</v>
      </c>
    </row>
    <row r="119" spans="1:5" ht="15.75">
      <c r="A119" s="1">
        <v>128</v>
      </c>
      <c r="B119" s="1">
        <v>0.9924</v>
      </c>
      <c r="C119" s="1">
        <f t="shared" si="5"/>
        <v>0.9781463005917754</v>
      </c>
      <c r="D119" s="2">
        <f t="shared" si="6"/>
        <v>0.9510262464090808</v>
      </c>
      <c r="E119" s="1">
        <f t="shared" si="7"/>
        <v>134.5914484308998</v>
      </c>
    </row>
    <row r="120" spans="1:5" ht="15.75">
      <c r="A120" s="1">
        <v>129.03</v>
      </c>
      <c r="B120" s="1">
        <v>0.9144</v>
      </c>
      <c r="C120" s="1">
        <f t="shared" si="5"/>
        <v>0.9013554364957365</v>
      </c>
      <c r="D120" s="2">
        <f t="shared" si="6"/>
        <v>0.9510262464090808</v>
      </c>
      <c r="E120" s="1">
        <f t="shared" si="7"/>
        <v>135.67448899249217</v>
      </c>
    </row>
    <row r="121" spans="1:5" ht="15.75">
      <c r="A121" s="1">
        <v>129.65</v>
      </c>
      <c r="B121" s="1">
        <v>1.067</v>
      </c>
      <c r="C121" s="1">
        <f t="shared" si="5"/>
        <v>1.051840885506151</v>
      </c>
      <c r="D121" s="2">
        <f t="shared" si="6"/>
        <v>0.9510262464090808</v>
      </c>
      <c r="E121" s="1">
        <f t="shared" si="7"/>
        <v>136.32641632082934</v>
      </c>
    </row>
    <row r="122" spans="1:5" ht="15.75">
      <c r="A122" s="1">
        <v>131.3</v>
      </c>
      <c r="B122" s="1">
        <v>1.0143</v>
      </c>
      <c r="C122" s="1">
        <f t="shared" si="5"/>
        <v>1.000047459041789</v>
      </c>
      <c r="D122" s="2">
        <f t="shared" si="6"/>
        <v>0.9510262464090808</v>
      </c>
      <c r="E122" s="1">
        <f t="shared" si="7"/>
        <v>138.06138421075892</v>
      </c>
    </row>
    <row r="123" spans="1:5" ht="15.75">
      <c r="A123" s="1">
        <v>132.8</v>
      </c>
      <c r="B123" s="1">
        <v>0.9274</v>
      </c>
      <c r="C123" s="1">
        <f t="shared" si="5"/>
        <v>0.9144997510913262</v>
      </c>
      <c r="D123" s="2">
        <f t="shared" si="6"/>
        <v>0.9510262464090808</v>
      </c>
      <c r="E123" s="1">
        <f t="shared" si="7"/>
        <v>139.63862774705854</v>
      </c>
    </row>
    <row r="124" spans="1:5" ht="15.75">
      <c r="A124" s="1">
        <v>134.3</v>
      </c>
      <c r="B124" s="1">
        <v>1.0721</v>
      </c>
      <c r="C124" s="1">
        <f t="shared" si="5"/>
        <v>1.0573386359384251</v>
      </c>
      <c r="D124" s="2">
        <f t="shared" si="6"/>
        <v>0.9510262464090808</v>
      </c>
      <c r="E124" s="1">
        <f t="shared" si="7"/>
        <v>141.21587128335815</v>
      </c>
    </row>
    <row r="125" spans="1:5" ht="15.75">
      <c r="A125" s="1">
        <v>135.65</v>
      </c>
      <c r="B125" s="1">
        <v>1.0498</v>
      </c>
      <c r="C125" s="1">
        <f t="shared" si="5"/>
        <v>1.035479349029141</v>
      </c>
      <c r="D125" s="2">
        <f t="shared" si="6"/>
        <v>0.9510262464090808</v>
      </c>
      <c r="E125" s="1">
        <f t="shared" si="7"/>
        <v>142.6353904660278</v>
      </c>
    </row>
    <row r="126" spans="1:5" ht="15.75">
      <c r="A126" s="1">
        <v>137.15</v>
      </c>
      <c r="B126" s="1">
        <v>0.7848</v>
      </c>
      <c r="C126" s="1">
        <f t="shared" si="5"/>
        <v>0.7742053299431969</v>
      </c>
      <c r="D126" s="2">
        <f t="shared" si="6"/>
        <v>0.9510262464090808</v>
      </c>
      <c r="E126" s="1">
        <f t="shared" si="7"/>
        <v>144.2126340023274</v>
      </c>
    </row>
    <row r="127" spans="1:5" ht="15.75">
      <c r="A127" s="1">
        <v>138.05</v>
      </c>
      <c r="B127" s="1">
        <v>0.9295</v>
      </c>
      <c r="C127" s="1">
        <f t="shared" si="5"/>
        <v>0.9170308068130794</v>
      </c>
      <c r="D127" s="2">
        <f t="shared" si="6"/>
        <v>0.9510262464090808</v>
      </c>
      <c r="E127" s="1">
        <f t="shared" si="7"/>
        <v>145.1589801241072</v>
      </c>
    </row>
    <row r="128" spans="1:5" ht="15.75">
      <c r="A128" s="1">
        <v>138.53</v>
      </c>
      <c r="B128" s="1">
        <v>0.9422</v>
      </c>
      <c r="C128" s="1">
        <f t="shared" si="5"/>
        <v>0.9296030935106796</v>
      </c>
      <c r="D128" s="2">
        <f t="shared" si="6"/>
        <v>0.9510262464090808</v>
      </c>
      <c r="E128" s="1">
        <f t="shared" si="7"/>
        <v>145.66369805572305</v>
      </c>
    </row>
    <row r="129" spans="1:5" ht="15.75">
      <c r="A129" s="1">
        <v>138.75</v>
      </c>
      <c r="B129" s="1">
        <v>1.0698</v>
      </c>
      <c r="C129" s="1">
        <f t="shared" si="5"/>
        <v>1.0555193217976742</v>
      </c>
      <c r="D129" s="2">
        <f t="shared" si="6"/>
        <v>0.9510262464090808</v>
      </c>
      <c r="E129" s="1">
        <f t="shared" si="7"/>
        <v>145.89502710771364</v>
      </c>
    </row>
    <row r="130" spans="1:5" ht="15.75">
      <c r="A130" s="1">
        <v>139.7</v>
      </c>
      <c r="B130" s="1">
        <v>0.9539</v>
      </c>
      <c r="C130" s="1">
        <f t="shared" si="5"/>
        <v>0.9412519347446338</v>
      </c>
      <c r="D130" s="2">
        <f t="shared" si="6"/>
        <v>0.9510262464090808</v>
      </c>
      <c r="E130" s="1">
        <f t="shared" si="7"/>
        <v>146.8939480140367</v>
      </c>
    </row>
    <row r="131" spans="1:5" ht="15.75">
      <c r="A131" s="1">
        <v>140.8</v>
      </c>
      <c r="B131" s="1">
        <v>0.9681</v>
      </c>
      <c r="C131" s="1">
        <f t="shared" si="5"/>
        <v>0.9553640940960624</v>
      </c>
      <c r="D131" s="2">
        <f t="shared" si="6"/>
        <v>0.9510262464090808</v>
      </c>
      <c r="E131" s="1">
        <f t="shared" si="7"/>
        <v>148.0505932739898</v>
      </c>
    </row>
    <row r="132" spans="1:5" ht="15.75">
      <c r="A132" s="1">
        <v>142.1</v>
      </c>
      <c r="B132" s="1">
        <v>1.0417</v>
      </c>
      <c r="C132" s="1">
        <f t="shared" si="5"/>
        <v>1.0281235725538815</v>
      </c>
      <c r="D132" s="2">
        <f t="shared" si="6"/>
        <v>0.9510262464090808</v>
      </c>
      <c r="E132" s="1">
        <f t="shared" si="7"/>
        <v>149.4175376721161</v>
      </c>
    </row>
    <row r="133" spans="1:5" ht="15.75">
      <c r="A133" s="1">
        <v>143.4</v>
      </c>
      <c r="B133" s="1">
        <v>1.0877</v>
      </c>
      <c r="C133" s="1">
        <f t="shared" si="5"/>
        <v>1.0736574253061026</v>
      </c>
      <c r="D133" s="2">
        <f t="shared" si="6"/>
        <v>0.9510262464090808</v>
      </c>
      <c r="E133" s="1">
        <f t="shared" si="7"/>
        <v>150.78448207024246</v>
      </c>
    </row>
    <row r="134" spans="1:5" ht="15.75">
      <c r="A134" s="1">
        <v>145.1</v>
      </c>
      <c r="B134" s="1">
        <v>1.0272</v>
      </c>
      <c r="C134" s="1">
        <f t="shared" si="5"/>
        <v>1.0141032051027525</v>
      </c>
      <c r="D134" s="2">
        <f t="shared" si="6"/>
        <v>0.9510262464090808</v>
      </c>
      <c r="E134" s="1">
        <f t="shared" si="7"/>
        <v>152.57202474471535</v>
      </c>
    </row>
    <row r="135" spans="1:5" ht="15.75">
      <c r="A135" s="1">
        <v>146.65</v>
      </c>
      <c r="B135" s="1">
        <v>1.0331</v>
      </c>
      <c r="C135" s="1">
        <f t="shared" si="5"/>
        <v>1.0200790142916525</v>
      </c>
      <c r="D135" s="2">
        <f t="shared" si="6"/>
        <v>0.9510262464090808</v>
      </c>
      <c r="E135" s="1">
        <f t="shared" si="7"/>
        <v>154.20184306555828</v>
      </c>
    </row>
    <row r="136" spans="1:5" ht="15.75">
      <c r="A136" s="1">
        <v>148.1</v>
      </c>
      <c r="B136" s="1">
        <v>0.9176</v>
      </c>
      <c r="C136" s="1">
        <f t="shared" si="5"/>
        <v>0.9061602470589617</v>
      </c>
      <c r="D136" s="2">
        <f t="shared" si="6"/>
        <v>0.9510262464090808</v>
      </c>
      <c r="E136" s="1">
        <f t="shared" si="7"/>
        <v>155.72651181731456</v>
      </c>
    </row>
    <row r="137" spans="1:5" ht="15.75">
      <c r="A137" s="1">
        <v>149</v>
      </c>
      <c r="B137" s="1">
        <v>1.0418</v>
      </c>
      <c r="C137" s="1">
        <f t="shared" si="5"/>
        <v>1.0289002768670261</v>
      </c>
      <c r="D137" s="2">
        <f t="shared" si="6"/>
        <v>0.9510262464090808</v>
      </c>
      <c r="E137" s="1">
        <f t="shared" si="7"/>
        <v>156.67285793909434</v>
      </c>
    </row>
    <row r="138" spans="1:5" ht="15.75">
      <c r="A138" s="1">
        <v>150.31</v>
      </c>
      <c r="B138" s="1">
        <v>1.0733</v>
      </c>
      <c r="C138" s="1">
        <f t="shared" si="5"/>
        <v>1.0601428544388343</v>
      </c>
      <c r="D138" s="2">
        <f t="shared" si="6"/>
        <v>0.9510262464090808</v>
      </c>
      <c r="E138" s="1">
        <f t="shared" si="7"/>
        <v>158.05031729412934</v>
      </c>
    </row>
    <row r="139" spans="1:5" ht="15.75">
      <c r="A139" s="1">
        <v>152.54</v>
      </c>
      <c r="B139" s="1">
        <v>1.1319</v>
      </c>
      <c r="C139" s="1">
        <f t="shared" si="5"/>
        <v>1.118262576153942</v>
      </c>
      <c r="D139" s="2">
        <f t="shared" si="6"/>
        <v>0.9510262464090808</v>
      </c>
      <c r="E139" s="1">
        <f t="shared" si="7"/>
        <v>160.39515268476143</v>
      </c>
    </row>
    <row r="140" spans="1:5" ht="15.75">
      <c r="A140" s="1">
        <v>153.42</v>
      </c>
      <c r="B140" s="1">
        <v>1.0911</v>
      </c>
      <c r="C140" s="1">
        <f t="shared" si="5"/>
        <v>1.0780447075918524</v>
      </c>
      <c r="D140" s="2">
        <f t="shared" si="6"/>
        <v>0.9510262464090808</v>
      </c>
      <c r="E140" s="1">
        <f t="shared" si="7"/>
        <v>161.32046889272385</v>
      </c>
    </row>
    <row r="141" spans="1:5" ht="15.75">
      <c r="A141" s="1">
        <v>160.46</v>
      </c>
      <c r="B141" s="1">
        <v>0.8926</v>
      </c>
      <c r="C141" s="1">
        <f t="shared" si="5"/>
        <v>0.8825125053800382</v>
      </c>
      <c r="D141" s="2">
        <f t="shared" si="6"/>
        <v>0.9510262464090808</v>
      </c>
      <c r="E141" s="1">
        <f t="shared" si="7"/>
        <v>168.72299855642336</v>
      </c>
    </row>
    <row r="142" spans="1:5" ht="15.75">
      <c r="A142" s="1">
        <v>162.5</v>
      </c>
      <c r="B142" s="1">
        <v>0.9995</v>
      </c>
      <c r="C142" s="1">
        <f t="shared" si="5"/>
        <v>0.9883967173023185</v>
      </c>
      <c r="D142" s="2">
        <f t="shared" si="6"/>
        <v>0.9510262464090808</v>
      </c>
      <c r="E142" s="1">
        <f t="shared" si="7"/>
        <v>170.86804976579083</v>
      </c>
    </row>
    <row r="143" spans="1:5" ht="15.75">
      <c r="A143" s="1">
        <v>163.6</v>
      </c>
      <c r="B143" s="1">
        <v>1.0042</v>
      </c>
      <c r="C143" s="1">
        <f t="shared" si="5"/>
        <v>0.9931486928861083</v>
      </c>
      <c r="D143" s="2">
        <f t="shared" si="6"/>
        <v>0.9510262464090808</v>
      </c>
      <c r="E143" s="1">
        <f t="shared" si="7"/>
        <v>172.02469502574388</v>
      </c>
    </row>
    <row r="144" spans="1:5" ht="15.75">
      <c r="A144" s="1">
        <v>165</v>
      </c>
      <c r="B144" s="1">
        <v>1.0335</v>
      </c>
      <c r="C144" s="1">
        <f t="shared" si="5"/>
        <v>1.0222627146429983</v>
      </c>
      <c r="D144" s="2">
        <f t="shared" si="6"/>
        <v>0.9510262464090808</v>
      </c>
      <c r="E144" s="1">
        <f t="shared" si="7"/>
        <v>173.49678899295685</v>
      </c>
    </row>
    <row r="145" spans="1:5" ht="15.75">
      <c r="A145" s="1">
        <v>187.8</v>
      </c>
      <c r="B145" s="1">
        <v>0.9665</v>
      </c>
      <c r="C145" s="1">
        <f t="shared" si="5"/>
        <v>0.9580696498401549</v>
      </c>
      <c r="D145" s="2">
        <f t="shared" si="6"/>
        <v>0.9510262464090808</v>
      </c>
      <c r="E145" s="1">
        <f t="shared" si="7"/>
        <v>197.47089074471089</v>
      </c>
    </row>
    <row r="146" spans="1:5" ht="15.75">
      <c r="A146" s="1">
        <v>190.9</v>
      </c>
      <c r="B146" s="1">
        <v>0.8619</v>
      </c>
      <c r="C146" s="1">
        <f t="shared" si="5"/>
        <v>0.8546340402909298</v>
      </c>
      <c r="D146" s="2">
        <f t="shared" si="6"/>
        <v>0.9510262464090808</v>
      </c>
      <c r="E146" s="1">
        <f t="shared" si="7"/>
        <v>200.73052738639674</v>
      </c>
    </row>
    <row r="147" spans="1:5" ht="15.75">
      <c r="A147" s="1">
        <v>194.2</v>
      </c>
      <c r="B147" s="1">
        <v>0.8312</v>
      </c>
      <c r="C147" s="1">
        <f t="shared" si="5"/>
        <v>0.8244515607716459</v>
      </c>
      <c r="D147" s="2">
        <f t="shared" si="6"/>
        <v>0.9510262464090808</v>
      </c>
      <c r="E147" s="1">
        <f t="shared" si="7"/>
        <v>204.20046316625587</v>
      </c>
    </row>
    <row r="148" spans="1:5" ht="15.75">
      <c r="A148" s="1">
        <v>196.9</v>
      </c>
      <c r="B148" s="1">
        <v>1.027</v>
      </c>
      <c r="C148" s="1">
        <f t="shared" si="5"/>
        <v>1.0189234162234195</v>
      </c>
      <c r="D148" s="2">
        <f t="shared" si="6"/>
        <v>0.9510262464090808</v>
      </c>
      <c r="E148" s="1">
        <f t="shared" si="7"/>
        <v>207.0395015315952</v>
      </c>
    </row>
    <row r="149" spans="1:5" ht="15.75">
      <c r="A149" s="1">
        <v>197.35</v>
      </c>
      <c r="B149" s="1">
        <v>0.9415</v>
      </c>
      <c r="C149" s="1">
        <f>B149*(1+($I$31+$I$32*A149)/(1282900)+($I$33+A149*$I$34-$I$35)/400)</f>
        <v>0.9341357702978468</v>
      </c>
      <c r="D149" s="2">
        <f>$G$21</f>
        <v>0.9510262464090808</v>
      </c>
      <c r="E149" s="1">
        <f>E148+(A149-A148)/D149</f>
        <v>207.51267459248507</v>
      </c>
    </row>
    <row r="150" spans="1:5" ht="15.75">
      <c r="A150" s="1">
        <v>203.5</v>
      </c>
      <c r="B150" s="1">
        <v>0.8435</v>
      </c>
      <c r="C150" s="1">
        <f>B150*(1+($I$31+$I$32*A150)/(1282900)+($I$33+A150*$I$34-$I$35)/400)</f>
        <v>0.8373915915701756</v>
      </c>
      <c r="D150" s="2">
        <f>$G$21</f>
        <v>0.9510262464090808</v>
      </c>
      <c r="E150" s="1">
        <f>E149+(A150-A149)/D150</f>
        <v>213.97937309131348</v>
      </c>
    </row>
    <row r="151" spans="1:5" ht="15.75">
      <c r="A151" s="1">
        <v>204.17</v>
      </c>
      <c r="B151" s="1">
        <v>0.8678</v>
      </c>
      <c r="C151" s="1">
        <f>B151*(1+($I$31+$I$32*A151)/(1282900)+($I$33+A151*$I$34-$I$35)/400)</f>
        <v>0.8615704570302267</v>
      </c>
      <c r="D151" s="2">
        <f>$G$21</f>
        <v>0.9510262464090808</v>
      </c>
      <c r="E151" s="1">
        <f>E150+(A151-A150)/D151</f>
        <v>214.68387520419395</v>
      </c>
    </row>
    <row r="152" spans="1:5" ht="15.75">
      <c r="A152" s="1">
        <v>206.9</v>
      </c>
      <c r="B152" s="1">
        <v>1.0178</v>
      </c>
      <c r="C152" s="1">
        <f>B152*(1+($I$31+$I$32*A152)/(1282900)+($I$33+A152*$I$34-$I$35)/400)</f>
        <v>1.010755750376214</v>
      </c>
      <c r="D152" s="2">
        <f>$G$21</f>
        <v>0.9510262464090808</v>
      </c>
      <c r="E152" s="1">
        <f>E151+(A152-A151)/D152</f>
        <v>217.55445844025925</v>
      </c>
    </row>
    <row r="153" spans="1:5" ht="15.75">
      <c r="A153" s="1">
        <v>213.84</v>
      </c>
      <c r="B153" s="1">
        <v>0.9816</v>
      </c>
      <c r="C153" s="1">
        <f>B153*(1+($I$31+$I$32*A153)/(1282900)+($I$33+A153*$I$34-$I$35)/400)</f>
        <v>0.9754488251270189</v>
      </c>
      <c r="D153" s="2">
        <f>$G$21</f>
        <v>0.9510262464090808</v>
      </c>
      <c r="E153" s="1">
        <f>E152+(A153-A152)/D153</f>
        <v>224.8518385348721</v>
      </c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B3" s="2">
        <v>2.95</v>
      </c>
      <c r="C3" s="1">
        <v>0</v>
      </c>
      <c r="F3" s="5">
        <f>1000*1/SLOPE(C3:C20,B3:B20)</f>
        <v>33.00083062360613</v>
      </c>
      <c r="G3" s="1">
        <f>INTERCEPT(B4:B20,A4:A20)</f>
        <v>3.602380375090277</v>
      </c>
    </row>
    <row r="4" spans="1:9" ht="15.75">
      <c r="A4" s="3">
        <v>30.2</v>
      </c>
      <c r="B4" s="3">
        <v>4.8</v>
      </c>
      <c r="C4" s="1">
        <f>A4/$G$27</f>
        <v>30.732788766605903</v>
      </c>
      <c r="E4" s="6"/>
      <c r="F4" s="6" t="s">
        <v>7</v>
      </c>
      <c r="I4" s="7" t="e">
        <f>SLOPE(E4:E20,A4:A20)*1000</f>
        <v>#DIV/0!</v>
      </c>
    </row>
    <row r="5" spans="1:9" ht="15.75">
      <c r="A5" s="3">
        <v>49.2</v>
      </c>
      <c r="B5" s="3">
        <v>5.2</v>
      </c>
      <c r="C5" s="1">
        <f aca="true" t="shared" si="0" ref="C5:C13">A5/$G$27</f>
        <v>50.06798699725201</v>
      </c>
      <c r="E5" s="6">
        <f>1000*1/SLOPE(C4:C5,B4:B5)</f>
        <v>20.687659636506876</v>
      </c>
      <c r="F5" s="8">
        <f>CORREL(C3:C11,B3:B11)</f>
        <v>0.9222431898855156</v>
      </c>
      <c r="I5" s="7"/>
    </row>
    <row r="6" spans="1:5" ht="15.75">
      <c r="A6" s="3">
        <v>78.7</v>
      </c>
      <c r="B6" s="3">
        <v>5.4</v>
      </c>
      <c r="C6" s="1">
        <f t="shared" si="0"/>
        <v>80.08842635536043</v>
      </c>
      <c r="E6" s="6">
        <f>1000*1/SLOPE(C5:C6,B5:B6)</f>
        <v>6.662127679549828</v>
      </c>
    </row>
    <row r="7" spans="1:6" ht="15.75">
      <c r="A7" s="3">
        <v>78.7</v>
      </c>
      <c r="B7" s="3">
        <v>7.3</v>
      </c>
      <c r="C7" s="1">
        <f t="shared" si="0"/>
        <v>80.08842635536043</v>
      </c>
      <c r="E7" s="6" t="e">
        <f aca="true" t="shared" si="1" ref="E7:E13">1000*1/SLOPE(C6:C7,B6:B7)</f>
        <v>#DIV/0!</v>
      </c>
      <c r="F7" s="9"/>
    </row>
    <row r="8" spans="1:6" ht="15.75">
      <c r="A8" s="3">
        <v>107.2</v>
      </c>
      <c r="B8" s="3">
        <v>6.2</v>
      </c>
      <c r="C8" s="1">
        <f t="shared" si="0"/>
        <v>109.09122370132957</v>
      </c>
      <c r="E8" s="6">
        <f t="shared" si="1"/>
        <v>-37.927376000263614</v>
      </c>
      <c r="F8" s="5" t="s">
        <v>8</v>
      </c>
    </row>
    <row r="9" spans="1:6" ht="15.75">
      <c r="A9" s="3">
        <v>107.2</v>
      </c>
      <c r="B9" s="3">
        <v>7.2</v>
      </c>
      <c r="C9" s="1">
        <f t="shared" si="0"/>
        <v>109.09122370132957</v>
      </c>
      <c r="E9" s="6" t="e">
        <f t="shared" si="1"/>
        <v>#DIV/0!</v>
      </c>
      <c r="F9" s="5">
        <f>1000*SLOPE(B3:B20,A3:A20)</f>
        <v>32.92430366809697</v>
      </c>
    </row>
    <row r="10" spans="1:6" ht="15.75">
      <c r="A10" s="3">
        <v>109.5</v>
      </c>
      <c r="B10" s="3">
        <v>7</v>
      </c>
      <c r="C10" s="1">
        <f t="shared" si="0"/>
        <v>111.43180032924988</v>
      </c>
      <c r="E10" s="6">
        <f t="shared" si="1"/>
        <v>-85.44902893341352</v>
      </c>
      <c r="F10" s="6" t="s">
        <v>9</v>
      </c>
    </row>
    <row r="11" spans="1:6" ht="15.75">
      <c r="A11" s="3">
        <v>135.7</v>
      </c>
      <c r="B11" s="3">
        <v>8.2</v>
      </c>
      <c r="C11" s="1">
        <f t="shared" si="0"/>
        <v>138.0940210472987</v>
      </c>
      <c r="E11" s="6">
        <f t="shared" si="1"/>
        <v>45.00750378934777</v>
      </c>
      <c r="F11" s="8">
        <f>CORREL(B3:B20,A3:A20)</f>
        <v>0.9901439763931321</v>
      </c>
    </row>
    <row r="12" spans="1:6" ht="15.75">
      <c r="A12" s="3">
        <v>165.2</v>
      </c>
      <c r="B12" s="3">
        <v>8.4</v>
      </c>
      <c r="C12" s="1">
        <f t="shared" si="0"/>
        <v>168.11446040540713</v>
      </c>
      <c r="E12" s="6">
        <f t="shared" si="1"/>
        <v>6.662127679547966</v>
      </c>
      <c r="F12" s="8"/>
    </row>
    <row r="13" spans="1:6" ht="15.75">
      <c r="A13" s="3">
        <v>165.2</v>
      </c>
      <c r="B13" s="3">
        <v>9.3</v>
      </c>
      <c r="C13" s="1">
        <f t="shared" si="0"/>
        <v>168.11446040540713</v>
      </c>
      <c r="E13" s="6">
        <f t="shared" si="1"/>
        <v>-890604418498500</v>
      </c>
      <c r="F13" s="8"/>
    </row>
    <row r="14" spans="1:6" ht="15.75">
      <c r="A14" s="3">
        <v>200</v>
      </c>
      <c r="B14" s="3">
        <v>10</v>
      </c>
      <c r="C14" s="1">
        <f aca="true" t="shared" si="2" ref="C14:C19">A14/$G$27</f>
        <v>203.52840242785368</v>
      </c>
      <c r="E14" s="6">
        <f aca="true" t="shared" si="3" ref="E14:E19">1000*1/SLOPE(C13:C14,B13:B14)</f>
        <v>19.766226520512532</v>
      </c>
      <c r="F14" s="8"/>
    </row>
    <row r="15" spans="1:6" ht="15.75">
      <c r="A15" s="3">
        <v>223.9</v>
      </c>
      <c r="B15" s="3">
        <v>11.6</v>
      </c>
      <c r="C15" s="1">
        <f t="shared" si="2"/>
        <v>227.85004651798218</v>
      </c>
      <c r="E15" s="6">
        <f t="shared" si="3"/>
        <v>65.78502645918603</v>
      </c>
      <c r="F15" s="8"/>
    </row>
    <row r="16" spans="1:6" ht="15.75">
      <c r="A16" s="3">
        <v>290.7</v>
      </c>
      <c r="B16" s="3">
        <v>12.4</v>
      </c>
      <c r="C16" s="1">
        <f t="shared" si="2"/>
        <v>295.8285329288853</v>
      </c>
      <c r="E16" s="6">
        <f t="shared" si="3"/>
        <v>11.768429134542302</v>
      </c>
      <c r="F16" s="8"/>
    </row>
    <row r="17" spans="1:6" ht="15.75">
      <c r="A17" s="3">
        <v>319.6</v>
      </c>
      <c r="B17" s="3">
        <v>13.9</v>
      </c>
      <c r="C17" s="1">
        <f t="shared" si="2"/>
        <v>325.2383870797102</v>
      </c>
      <c r="E17" s="6">
        <f t="shared" si="3"/>
        <v>51.00331311768638</v>
      </c>
      <c r="F17" s="8"/>
    </row>
    <row r="18" spans="1:6" ht="15.75">
      <c r="A18" s="3">
        <v>348.6</v>
      </c>
      <c r="B18" s="3">
        <v>15.2</v>
      </c>
      <c r="C18" s="1">
        <f t="shared" si="2"/>
        <v>354.75000543174895</v>
      </c>
      <c r="E18" s="6">
        <f t="shared" si="3"/>
        <v>44.05044767428557</v>
      </c>
      <c r="F18" s="8"/>
    </row>
    <row r="19" spans="1:6" ht="15.75">
      <c r="A19" s="3">
        <v>387.1</v>
      </c>
      <c r="B19" s="3">
        <v>16.2</v>
      </c>
      <c r="C19" s="1">
        <f t="shared" si="2"/>
        <v>393.9292228991108</v>
      </c>
      <c r="E19" s="6">
        <f t="shared" si="3"/>
        <v>25.52373591517448</v>
      </c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$G$27</f>
        <v>0.9826638327340853</v>
      </c>
      <c r="E25" s="1">
        <v>0</v>
      </c>
    </row>
    <row r="26" spans="1:7" ht="15.75">
      <c r="A26" s="1">
        <v>0.35</v>
      </c>
      <c r="B26" s="1">
        <v>0.9318</v>
      </c>
      <c r="C26" s="1">
        <f>B26*(1+($I$37+$I$38*A26)/(1282900)+($I$39+A26*$I$40-$I$41)/400)</f>
        <v>0.9072979040686663</v>
      </c>
      <c r="D26" s="2">
        <f>$G$27</f>
        <v>0.9826638327340853</v>
      </c>
      <c r="E26" s="1">
        <f>E25+(A26-A25)/D26</f>
        <v>0.3561747042487439</v>
      </c>
      <c r="G26" s="3" t="s">
        <v>14</v>
      </c>
    </row>
    <row r="27" spans="1:7" ht="15.75">
      <c r="A27" s="1">
        <v>1.36</v>
      </c>
      <c r="B27" s="1">
        <v>1.2366</v>
      </c>
      <c r="C27" s="1">
        <f aca="true" t="shared" si="4" ref="C27:C90">B27*(1+($I$37+$I$38*A27)/(1282900)+($I$39+A27*$I$40-$I$41)/400)</f>
        <v>1.2041876080687874</v>
      </c>
      <c r="D27" s="2">
        <f aca="true" t="shared" si="5" ref="D27:D90">$G$27</f>
        <v>0.9826638327340853</v>
      </c>
      <c r="E27" s="1">
        <f aca="true" t="shared" si="6" ref="E27:E90">E26+(A27-A26)/D27</f>
        <v>1.3839931365094051</v>
      </c>
      <c r="G27" s="1">
        <f>AVERAGE(C25:C999)</f>
        <v>0.9826638327340853</v>
      </c>
    </row>
    <row r="28" spans="1:5" ht="15.75">
      <c r="A28" s="1">
        <v>2.45</v>
      </c>
      <c r="B28" s="1">
        <v>0.9499</v>
      </c>
      <c r="C28" s="1">
        <f t="shared" si="4"/>
        <v>0.9250889480203389</v>
      </c>
      <c r="D28" s="2">
        <f t="shared" si="5"/>
        <v>0.9826638327340853</v>
      </c>
      <c r="E28" s="1">
        <f t="shared" si="6"/>
        <v>2.493222929741208</v>
      </c>
    </row>
    <row r="29" spans="1:7" ht="15.75">
      <c r="A29" s="1">
        <v>4</v>
      </c>
      <c r="B29" s="1">
        <v>0.9811</v>
      </c>
      <c r="C29" s="1">
        <f t="shared" si="4"/>
        <v>0.9556013190974789</v>
      </c>
      <c r="D29" s="2">
        <f t="shared" si="5"/>
        <v>0.9826638327340853</v>
      </c>
      <c r="E29" s="1">
        <f t="shared" si="6"/>
        <v>4.070568048557074</v>
      </c>
      <c r="G29" s="16"/>
    </row>
    <row r="30" spans="1:5" ht="15.75">
      <c r="A30" s="1">
        <v>5.55</v>
      </c>
      <c r="B30" s="1">
        <v>0.9715</v>
      </c>
      <c r="C30" s="1">
        <f t="shared" si="4"/>
        <v>0.9463768804183195</v>
      </c>
      <c r="D30" s="2">
        <f t="shared" si="5"/>
        <v>0.9826638327340853</v>
      </c>
      <c r="E30" s="1">
        <f t="shared" si="6"/>
        <v>5.6479131673729395</v>
      </c>
    </row>
    <row r="31" spans="1:5" ht="15.75">
      <c r="A31" s="1">
        <v>7.1</v>
      </c>
      <c r="B31" s="1">
        <v>1.0384</v>
      </c>
      <c r="C31" s="1">
        <f t="shared" si="4"/>
        <v>1.0116815765791944</v>
      </c>
      <c r="D31" s="2">
        <f t="shared" si="5"/>
        <v>0.9826638327340853</v>
      </c>
      <c r="E31" s="1">
        <f t="shared" si="6"/>
        <v>7.225258286188805</v>
      </c>
    </row>
    <row r="32" spans="1:5" ht="15.75">
      <c r="A32" s="1">
        <v>8.65</v>
      </c>
      <c r="B32" s="1">
        <v>1.1104</v>
      </c>
      <c r="C32" s="1">
        <f t="shared" si="4"/>
        <v>1.0819730709867468</v>
      </c>
      <c r="D32" s="2">
        <f t="shared" si="5"/>
        <v>0.9826638327340853</v>
      </c>
      <c r="E32" s="1">
        <f t="shared" si="6"/>
        <v>8.802603405004671</v>
      </c>
    </row>
    <row r="33" spans="1:5" ht="15.75">
      <c r="A33" s="1">
        <v>9.95</v>
      </c>
      <c r="B33" s="1">
        <v>1.2174</v>
      </c>
      <c r="C33" s="1">
        <f t="shared" si="4"/>
        <v>1.1863662917744464</v>
      </c>
      <c r="D33" s="2">
        <f t="shared" si="5"/>
        <v>0.9826638327340853</v>
      </c>
      <c r="E33" s="1">
        <f t="shared" si="6"/>
        <v>10.125538020785719</v>
      </c>
    </row>
    <row r="34" spans="1:5" ht="15.75">
      <c r="A34" s="1">
        <v>11.95</v>
      </c>
      <c r="B34" s="1">
        <v>1.0585</v>
      </c>
      <c r="C34" s="1">
        <f t="shared" si="4"/>
        <v>1.0316941597862257</v>
      </c>
      <c r="D34" s="2">
        <f t="shared" si="5"/>
        <v>0.9826638327340853</v>
      </c>
      <c r="E34" s="1">
        <f t="shared" si="6"/>
        <v>12.160822045064256</v>
      </c>
    </row>
    <row r="35" spans="1:7" ht="15.75">
      <c r="A35" s="1">
        <v>13.5</v>
      </c>
      <c r="B35" s="1">
        <v>0.9417</v>
      </c>
      <c r="C35" s="1">
        <f t="shared" si="4"/>
        <v>0.9179742372396622</v>
      </c>
      <c r="D35" s="2">
        <f t="shared" si="5"/>
        <v>0.9826638327340853</v>
      </c>
      <c r="E35" s="1">
        <f t="shared" si="6"/>
        <v>13.738167163880123</v>
      </c>
      <c r="G35" s="17" t="s">
        <v>15</v>
      </c>
    </row>
    <row r="36" spans="1:5" ht="15.75">
      <c r="A36" s="1">
        <v>15.05</v>
      </c>
      <c r="B36" s="1">
        <v>0.9689</v>
      </c>
      <c r="C36" s="1">
        <f t="shared" si="4"/>
        <v>0.9446146649021452</v>
      </c>
      <c r="D36" s="2">
        <f t="shared" si="5"/>
        <v>0.9826638327340853</v>
      </c>
      <c r="E36" s="1">
        <f t="shared" si="6"/>
        <v>15.31551228269599</v>
      </c>
    </row>
    <row r="37" spans="1:9" ht="15.75">
      <c r="A37" s="1">
        <v>16.55</v>
      </c>
      <c r="B37" s="1">
        <v>1.0058</v>
      </c>
      <c r="C37" s="1">
        <f t="shared" si="4"/>
        <v>0.9807160709193631</v>
      </c>
      <c r="D37" s="2">
        <f t="shared" si="5"/>
        <v>0.9826638327340853</v>
      </c>
      <c r="E37" s="1">
        <f t="shared" si="6"/>
        <v>16.841975300904892</v>
      </c>
      <c r="G37" s="3" t="s">
        <v>16</v>
      </c>
      <c r="I37" s="1">
        <v>2783</v>
      </c>
    </row>
    <row r="38" spans="1:9" ht="15.75">
      <c r="A38" s="1">
        <v>18.05</v>
      </c>
      <c r="B38" s="1">
        <v>0.8797</v>
      </c>
      <c r="C38" s="1">
        <f t="shared" si="4"/>
        <v>0.8578713788697326</v>
      </c>
      <c r="D38" s="2">
        <f t="shared" si="5"/>
        <v>0.9826638327340853</v>
      </c>
      <c r="E38" s="1">
        <f t="shared" si="6"/>
        <v>18.368438319113793</v>
      </c>
      <c r="G38" s="3" t="s">
        <v>17</v>
      </c>
      <c r="I38" s="1">
        <v>1.8</v>
      </c>
    </row>
    <row r="39" spans="1:9" ht="15.75">
      <c r="A39" s="1">
        <v>19.55</v>
      </c>
      <c r="B39" s="1">
        <v>1.0209</v>
      </c>
      <c r="C39" s="1">
        <f t="shared" si="4"/>
        <v>0.9956958781206708</v>
      </c>
      <c r="D39" s="2">
        <f t="shared" si="5"/>
        <v>0.9826638327340853</v>
      </c>
      <c r="E39" s="1">
        <f t="shared" si="6"/>
        <v>19.894901337322693</v>
      </c>
      <c r="G39" s="3" t="s">
        <v>18</v>
      </c>
      <c r="I39" s="1">
        <f>G3</f>
        <v>3.602380375090277</v>
      </c>
    </row>
    <row r="40" spans="1:9" ht="15.75">
      <c r="A40" s="1">
        <v>20.55</v>
      </c>
      <c r="B40" s="1">
        <v>1.0451</v>
      </c>
      <c r="C40" s="1">
        <f t="shared" si="4"/>
        <v>1.0193859144626034</v>
      </c>
      <c r="D40" s="2">
        <f t="shared" si="5"/>
        <v>0.9826638327340853</v>
      </c>
      <c r="E40" s="1">
        <f t="shared" si="6"/>
        <v>20.912543349461963</v>
      </c>
      <c r="G40" s="3" t="s">
        <v>19</v>
      </c>
      <c r="I40" s="1">
        <f>F9/1000</f>
        <v>0.03292430366809697</v>
      </c>
    </row>
    <row r="41" spans="1:9" ht="15.75">
      <c r="A41" s="1">
        <v>21.45</v>
      </c>
      <c r="B41" s="1">
        <v>1.0439</v>
      </c>
      <c r="C41" s="1">
        <f t="shared" si="4"/>
        <v>1.0182940897544572</v>
      </c>
      <c r="D41" s="2">
        <f t="shared" si="5"/>
        <v>0.9826638327340853</v>
      </c>
      <c r="E41" s="1">
        <f t="shared" si="6"/>
        <v>21.828421160387304</v>
      </c>
      <c r="G41" s="3" t="s">
        <v>20</v>
      </c>
      <c r="I41" s="1">
        <v>15</v>
      </c>
    </row>
    <row r="42" spans="1:5" ht="15.75">
      <c r="A42" s="1">
        <v>22.95</v>
      </c>
      <c r="B42" s="1">
        <v>1.0023</v>
      </c>
      <c r="C42" s="1">
        <f t="shared" si="4"/>
        <v>0.9778403591854761</v>
      </c>
      <c r="D42" s="2">
        <f t="shared" si="5"/>
        <v>0.9826638327340853</v>
      </c>
      <c r="E42" s="1">
        <f t="shared" si="6"/>
        <v>23.35488417859621</v>
      </c>
    </row>
    <row r="43" spans="1:5" ht="15.75">
      <c r="A43" s="1">
        <v>23.43</v>
      </c>
      <c r="B43" s="1">
        <v>1.1709</v>
      </c>
      <c r="C43" s="1">
        <f t="shared" si="4"/>
        <v>1.142372976789808</v>
      </c>
      <c r="D43" s="2">
        <f t="shared" si="5"/>
        <v>0.9826638327340853</v>
      </c>
      <c r="E43" s="1">
        <f t="shared" si="6"/>
        <v>23.843352344423057</v>
      </c>
    </row>
    <row r="44" spans="1:5" ht="15.75">
      <c r="A44" s="1">
        <v>24.45</v>
      </c>
      <c r="B44" s="1">
        <v>1.0069</v>
      </c>
      <c r="C44" s="1">
        <f t="shared" si="4"/>
        <v>0.9824545402105437</v>
      </c>
      <c r="D44" s="2">
        <f t="shared" si="5"/>
        <v>0.9826638327340853</v>
      </c>
      <c r="E44" s="1">
        <f t="shared" si="6"/>
        <v>24.88134719680511</v>
      </c>
    </row>
    <row r="45" spans="1:5" ht="15.75">
      <c r="A45" s="1">
        <v>25.95</v>
      </c>
      <c r="B45" s="1">
        <v>1.1931</v>
      </c>
      <c r="C45" s="1">
        <f t="shared" si="4"/>
        <v>1.1642838058685197</v>
      </c>
      <c r="D45" s="2">
        <f t="shared" si="5"/>
        <v>0.9826638327340853</v>
      </c>
      <c r="E45" s="1">
        <f t="shared" si="6"/>
        <v>26.40781021501401</v>
      </c>
    </row>
    <row r="46" spans="1:5" ht="15.75">
      <c r="A46" s="1">
        <v>27.45</v>
      </c>
      <c r="B46" s="1">
        <v>1.146</v>
      </c>
      <c r="C46" s="1">
        <f t="shared" si="4"/>
        <v>1.1184652866284719</v>
      </c>
      <c r="D46" s="2">
        <f t="shared" si="5"/>
        <v>0.9826638327340853</v>
      </c>
      <c r="E46" s="1">
        <f t="shared" si="6"/>
        <v>27.93427323322291</v>
      </c>
    </row>
    <row r="47" spans="1:5" ht="15.75">
      <c r="A47" s="1">
        <v>29.2</v>
      </c>
      <c r="B47" s="1">
        <v>1.0633</v>
      </c>
      <c r="C47" s="1">
        <f t="shared" si="4"/>
        <v>1.037908075632361</v>
      </c>
      <c r="D47" s="2">
        <f t="shared" si="5"/>
        <v>0.9826638327340853</v>
      </c>
      <c r="E47" s="1">
        <f t="shared" si="6"/>
        <v>29.71514675446663</v>
      </c>
    </row>
    <row r="48" spans="1:5" ht="15.75">
      <c r="A48" s="1">
        <v>29.95</v>
      </c>
      <c r="B48" s="1">
        <v>0.9548</v>
      </c>
      <c r="C48" s="1">
        <f t="shared" si="4"/>
        <v>0.932059035796841</v>
      </c>
      <c r="D48" s="2">
        <f t="shared" si="5"/>
        <v>0.9826638327340853</v>
      </c>
      <c r="E48" s="1">
        <f t="shared" si="6"/>
        <v>30.47837826357108</v>
      </c>
    </row>
    <row r="49" spans="1:5" ht="15.75">
      <c r="A49" s="1">
        <v>30.8</v>
      </c>
      <c r="B49" s="1">
        <v>1.0803</v>
      </c>
      <c r="C49" s="1">
        <f t="shared" si="4"/>
        <v>1.0546468081917968</v>
      </c>
      <c r="D49" s="2">
        <f t="shared" si="5"/>
        <v>0.9826638327340853</v>
      </c>
      <c r="E49" s="1">
        <f t="shared" si="6"/>
        <v>31.34337397388946</v>
      </c>
    </row>
    <row r="50" spans="1:5" ht="15.75">
      <c r="A50" s="1">
        <v>31.3</v>
      </c>
      <c r="B50" s="1">
        <v>1.0099</v>
      </c>
      <c r="C50" s="1">
        <f t="shared" si="4"/>
        <v>0.9859608231757884</v>
      </c>
      <c r="D50" s="2">
        <f t="shared" si="5"/>
        <v>0.9826638327340853</v>
      </c>
      <c r="E50" s="1">
        <f t="shared" si="6"/>
        <v>31.852194979959094</v>
      </c>
    </row>
    <row r="51" spans="1:5" ht="15.75">
      <c r="A51" s="1">
        <v>32.45</v>
      </c>
      <c r="B51" s="1">
        <v>0.9719</v>
      </c>
      <c r="C51" s="1">
        <f t="shared" si="4"/>
        <v>0.9489551599538215</v>
      </c>
      <c r="D51" s="2">
        <f t="shared" si="5"/>
        <v>0.9826638327340853</v>
      </c>
      <c r="E51" s="1">
        <f t="shared" si="6"/>
        <v>33.02248329391926</v>
      </c>
    </row>
    <row r="52" spans="1:5" ht="15.75">
      <c r="A52" s="1">
        <v>33.95</v>
      </c>
      <c r="B52" s="1">
        <v>1.7951</v>
      </c>
      <c r="C52" s="1">
        <f t="shared" si="4"/>
        <v>1.7529462759542038</v>
      </c>
      <c r="D52" s="2">
        <f t="shared" si="5"/>
        <v>0.9826638327340853</v>
      </c>
      <c r="E52" s="1">
        <f t="shared" si="6"/>
        <v>34.54894631212816</v>
      </c>
    </row>
    <row r="53" spans="1:5" ht="15.75">
      <c r="A53" s="1">
        <v>35.45</v>
      </c>
      <c r="B53" s="1">
        <v>1.1338</v>
      </c>
      <c r="C53" s="1">
        <f t="shared" si="4"/>
        <v>1.1073177315212461</v>
      </c>
      <c r="D53" s="2">
        <f t="shared" si="5"/>
        <v>0.9826638327340853</v>
      </c>
      <c r="E53" s="1">
        <f t="shared" si="6"/>
        <v>36.07540933033706</v>
      </c>
    </row>
    <row r="54" spans="1:5" ht="15.75">
      <c r="A54" s="1">
        <v>36.95</v>
      </c>
      <c r="B54" s="1">
        <v>1.1184</v>
      </c>
      <c r="C54" s="1">
        <f t="shared" si="4"/>
        <v>1.0924178690268025</v>
      </c>
      <c r="D54" s="2">
        <f t="shared" si="5"/>
        <v>0.9826638327340853</v>
      </c>
      <c r="E54" s="1">
        <f t="shared" si="6"/>
        <v>37.60187234854596</v>
      </c>
    </row>
    <row r="55" spans="1:5" ht="15.75">
      <c r="A55" s="1">
        <v>38.45</v>
      </c>
      <c r="B55" s="1">
        <v>1.3081</v>
      </c>
      <c r="C55" s="1">
        <f t="shared" si="4"/>
        <v>1.2778751089437341</v>
      </c>
      <c r="D55" s="2">
        <f t="shared" si="5"/>
        <v>0.9826638327340853</v>
      </c>
      <c r="E55" s="1">
        <f t="shared" si="6"/>
        <v>39.12833536675486</v>
      </c>
    </row>
    <row r="56" spans="1:5" ht="15.75">
      <c r="A56" s="1">
        <v>39.58</v>
      </c>
      <c r="B56" s="1">
        <v>0.871</v>
      </c>
      <c r="C56" s="1">
        <f t="shared" si="4"/>
        <v>0.8509571126373113</v>
      </c>
      <c r="D56" s="2">
        <f t="shared" si="5"/>
        <v>0.9826638327340853</v>
      </c>
      <c r="E56" s="1">
        <f t="shared" si="6"/>
        <v>40.27827084047223</v>
      </c>
    </row>
    <row r="57" spans="1:5" ht="15.75">
      <c r="A57" s="1">
        <v>40.45</v>
      </c>
      <c r="B57" s="1">
        <v>0.8579</v>
      </c>
      <c r="C57" s="1">
        <f t="shared" si="4"/>
        <v>0.8382210430877527</v>
      </c>
      <c r="D57" s="2">
        <f t="shared" si="5"/>
        <v>0.9826638327340853</v>
      </c>
      <c r="E57" s="1">
        <f t="shared" si="6"/>
        <v>41.1636193910334</v>
      </c>
    </row>
    <row r="58" spans="1:5" ht="15.75">
      <c r="A58" s="1">
        <v>41.95</v>
      </c>
      <c r="B58" s="1">
        <v>1.0851</v>
      </c>
      <c r="C58" s="1">
        <f t="shared" si="4"/>
        <v>1.0603456679996763</v>
      </c>
      <c r="D58" s="2">
        <f t="shared" si="5"/>
        <v>0.9826638327340853</v>
      </c>
      <c r="E58" s="1">
        <f t="shared" si="6"/>
        <v>42.6900824092423</v>
      </c>
    </row>
    <row r="59" spans="1:5" ht="15.75">
      <c r="A59" s="1">
        <v>43.45</v>
      </c>
      <c r="B59" s="1">
        <v>0.8362</v>
      </c>
      <c r="C59" s="1">
        <f t="shared" si="4"/>
        <v>0.8172288135018206</v>
      </c>
      <c r="D59" s="2">
        <f t="shared" si="5"/>
        <v>0.9826638327340853</v>
      </c>
      <c r="E59" s="1">
        <f t="shared" si="6"/>
        <v>44.2165454274512</v>
      </c>
    </row>
    <row r="60" spans="1:5" ht="15.75">
      <c r="A60" s="1">
        <v>44.95</v>
      </c>
      <c r="B60" s="1">
        <v>1.0138</v>
      </c>
      <c r="C60" s="1">
        <f t="shared" si="4"/>
        <v>0.9909268385753285</v>
      </c>
      <c r="D60" s="2">
        <f t="shared" si="5"/>
        <v>0.9826638327340853</v>
      </c>
      <c r="E60" s="1">
        <f t="shared" si="6"/>
        <v>45.7430084456601</v>
      </c>
    </row>
    <row r="61" spans="1:5" ht="15.75">
      <c r="A61" s="1">
        <v>46.45</v>
      </c>
      <c r="B61" s="1">
        <v>0.9717</v>
      </c>
      <c r="C61" s="1">
        <f t="shared" si="4"/>
        <v>0.9498987078052312</v>
      </c>
      <c r="D61" s="2">
        <f t="shared" si="5"/>
        <v>0.9826638327340853</v>
      </c>
      <c r="E61" s="1">
        <f t="shared" si="6"/>
        <v>47.269471463869</v>
      </c>
    </row>
    <row r="62" spans="1:5" ht="15.75">
      <c r="A62" s="1">
        <v>47.95</v>
      </c>
      <c r="B62" s="1">
        <v>0.9921</v>
      </c>
      <c r="C62" s="1">
        <f t="shared" si="4"/>
        <v>0.9699655872923123</v>
      </c>
      <c r="D62" s="2">
        <f t="shared" si="5"/>
        <v>0.9826638327340853</v>
      </c>
      <c r="E62" s="1">
        <f t="shared" si="6"/>
        <v>48.795934482077904</v>
      </c>
    </row>
    <row r="63" spans="1:5" ht="15.75">
      <c r="A63" s="1">
        <v>49</v>
      </c>
      <c r="B63" s="1">
        <v>1.0679</v>
      </c>
      <c r="C63" s="1">
        <f t="shared" si="4"/>
        <v>1.0441683066348584</v>
      </c>
      <c r="D63" s="2">
        <f t="shared" si="5"/>
        <v>0.9826638327340853</v>
      </c>
      <c r="E63" s="1">
        <f t="shared" si="6"/>
        <v>49.864458594824136</v>
      </c>
    </row>
    <row r="64" spans="1:5" ht="15.75">
      <c r="A64" s="1">
        <v>49.95</v>
      </c>
      <c r="B64" s="1">
        <v>1.0155</v>
      </c>
      <c r="C64" s="1">
        <f t="shared" si="4"/>
        <v>0.9930135404744697</v>
      </c>
      <c r="D64" s="2">
        <f t="shared" si="5"/>
        <v>0.9826638327340853</v>
      </c>
      <c r="E64" s="1">
        <f t="shared" si="6"/>
        <v>50.83121850635644</v>
      </c>
    </row>
    <row r="65" spans="1:5" ht="15.75">
      <c r="A65" s="1">
        <v>51.45</v>
      </c>
      <c r="B65" s="1">
        <v>1.0093</v>
      </c>
      <c r="C65" s="1">
        <f t="shared" si="4"/>
        <v>0.9870775671116688</v>
      </c>
      <c r="D65" s="2">
        <f t="shared" si="5"/>
        <v>0.9826638327340853</v>
      </c>
      <c r="E65" s="1">
        <f t="shared" si="6"/>
        <v>52.35768152456534</v>
      </c>
    </row>
    <row r="66" spans="1:5" ht="15.75">
      <c r="A66" s="1">
        <v>52.95</v>
      </c>
      <c r="B66" s="1">
        <v>0.9711</v>
      </c>
      <c r="C66" s="1">
        <f t="shared" si="4"/>
        <v>0.9498405838020272</v>
      </c>
      <c r="D66" s="2">
        <f t="shared" si="5"/>
        <v>0.9826638327340853</v>
      </c>
      <c r="E66" s="1">
        <f t="shared" si="6"/>
        <v>53.884144542774244</v>
      </c>
    </row>
    <row r="67" spans="1:5" ht="15.75">
      <c r="A67" s="1">
        <v>54.45</v>
      </c>
      <c r="B67" s="1">
        <v>0.9722</v>
      </c>
      <c r="C67" s="1">
        <f t="shared" si="4"/>
        <v>0.9510385823732</v>
      </c>
      <c r="D67" s="2">
        <f t="shared" si="5"/>
        <v>0.9826638327340853</v>
      </c>
      <c r="E67" s="1">
        <f t="shared" si="6"/>
        <v>55.410607560983145</v>
      </c>
    </row>
    <row r="68" spans="1:5" ht="15.75">
      <c r="A68" s="1">
        <v>55.95</v>
      </c>
      <c r="B68" s="1">
        <v>1.019</v>
      </c>
      <c r="C68" s="1">
        <f t="shared" si="4"/>
        <v>0.9969478654955445</v>
      </c>
      <c r="D68" s="2">
        <f t="shared" si="5"/>
        <v>0.9826638327340853</v>
      </c>
      <c r="E68" s="1">
        <f t="shared" si="6"/>
        <v>56.937070579192046</v>
      </c>
    </row>
    <row r="69" spans="1:5" ht="15.75">
      <c r="A69" s="1">
        <v>57.45</v>
      </c>
      <c r="B69" s="1">
        <v>0.9874</v>
      </c>
      <c r="C69" s="1">
        <f t="shared" si="4"/>
        <v>0.9661557082698147</v>
      </c>
      <c r="D69" s="2">
        <f t="shared" si="5"/>
        <v>0.9826638327340853</v>
      </c>
      <c r="E69" s="1">
        <f t="shared" si="6"/>
        <v>58.46353359740095</v>
      </c>
    </row>
    <row r="70" spans="1:5" ht="15.75">
      <c r="A70" s="1">
        <v>58.45</v>
      </c>
      <c r="B70" s="1">
        <v>1.0361</v>
      </c>
      <c r="C70" s="1">
        <f t="shared" si="4"/>
        <v>1.013894644891262</v>
      </c>
      <c r="D70" s="2">
        <f t="shared" si="5"/>
        <v>0.9826638327340853</v>
      </c>
      <c r="E70" s="1">
        <f t="shared" si="6"/>
        <v>59.481175609540216</v>
      </c>
    </row>
    <row r="71" spans="1:5" ht="15.75">
      <c r="A71" s="1">
        <v>59.45</v>
      </c>
      <c r="B71" s="1">
        <v>0.8428</v>
      </c>
      <c r="C71" s="1">
        <f t="shared" si="4"/>
        <v>0.8248079410583428</v>
      </c>
      <c r="D71" s="2">
        <f t="shared" si="5"/>
        <v>0.9826638327340853</v>
      </c>
      <c r="E71" s="1">
        <f t="shared" si="6"/>
        <v>60.498817621679486</v>
      </c>
    </row>
    <row r="72" spans="1:5" ht="15.75">
      <c r="A72" s="1">
        <v>60.95</v>
      </c>
      <c r="B72" s="1">
        <v>1.0313</v>
      </c>
      <c r="C72" s="1">
        <f t="shared" si="4"/>
        <v>1.0094133520987685</v>
      </c>
      <c r="D72" s="2">
        <f t="shared" si="5"/>
        <v>0.9826638327340853</v>
      </c>
      <c r="E72" s="1">
        <f t="shared" si="6"/>
        <v>62.025280639888386</v>
      </c>
    </row>
    <row r="73" spans="1:5" ht="15.75">
      <c r="A73" s="1">
        <v>62.45</v>
      </c>
      <c r="B73" s="1">
        <v>0.9497</v>
      </c>
      <c r="C73" s="1">
        <f t="shared" si="4"/>
        <v>0.9296643534298608</v>
      </c>
      <c r="D73" s="2">
        <f t="shared" si="5"/>
        <v>0.9826638327340853</v>
      </c>
      <c r="E73" s="1">
        <f t="shared" si="6"/>
        <v>63.55174365809729</v>
      </c>
    </row>
    <row r="74" spans="1:5" ht="15.75">
      <c r="A74" s="1">
        <v>63.95</v>
      </c>
      <c r="B74" s="1">
        <v>0.9357</v>
      </c>
      <c r="C74" s="1">
        <f t="shared" si="4"/>
        <v>0.9160772054065474</v>
      </c>
      <c r="D74" s="2">
        <f t="shared" si="5"/>
        <v>0.9826638327340853</v>
      </c>
      <c r="E74" s="1">
        <f t="shared" si="6"/>
        <v>65.0782066763062</v>
      </c>
    </row>
    <row r="75" spans="1:5" ht="15.75">
      <c r="A75" s="1">
        <v>65.45</v>
      </c>
      <c r="B75" s="1">
        <v>1.0261</v>
      </c>
      <c r="C75" s="1">
        <f t="shared" si="4"/>
        <v>1.0047102529380072</v>
      </c>
      <c r="D75" s="2">
        <f t="shared" si="5"/>
        <v>0.9826638327340853</v>
      </c>
      <c r="E75" s="1">
        <f t="shared" si="6"/>
        <v>66.6046696945151</v>
      </c>
    </row>
    <row r="76" spans="1:5" ht="15.75">
      <c r="A76" s="1">
        <v>66.95</v>
      </c>
      <c r="B76" s="1">
        <v>0.9251</v>
      </c>
      <c r="C76" s="1">
        <f t="shared" si="4"/>
        <v>0.905931831604211</v>
      </c>
      <c r="D76" s="2">
        <f t="shared" si="5"/>
        <v>0.9826638327340853</v>
      </c>
      <c r="E76" s="1">
        <f t="shared" si="6"/>
        <v>68.131132712724</v>
      </c>
    </row>
    <row r="77" spans="1:5" ht="15.75">
      <c r="A77" s="1">
        <v>68.05</v>
      </c>
      <c r="B77" s="1">
        <v>0.9349</v>
      </c>
      <c r="C77" s="1">
        <f t="shared" si="4"/>
        <v>0.9156148650490272</v>
      </c>
      <c r="D77" s="2">
        <f t="shared" si="5"/>
        <v>0.9826638327340853</v>
      </c>
      <c r="E77" s="1">
        <f t="shared" si="6"/>
        <v>69.25053892607718</v>
      </c>
    </row>
    <row r="78" spans="1:5" ht="15.75">
      <c r="A78" s="1">
        <v>70.05</v>
      </c>
      <c r="B78" s="1">
        <v>0.866</v>
      </c>
      <c r="C78" s="1">
        <f t="shared" si="4"/>
        <v>0.8482811279113774</v>
      </c>
      <c r="D78" s="2">
        <f t="shared" si="5"/>
        <v>0.9826638327340853</v>
      </c>
      <c r="E78" s="1">
        <f t="shared" si="6"/>
        <v>71.28582295035572</v>
      </c>
    </row>
    <row r="79" spans="1:5" ht="15.75">
      <c r="A79" s="1">
        <v>71.45</v>
      </c>
      <c r="B79" s="1">
        <v>0.7887</v>
      </c>
      <c r="C79" s="1">
        <f t="shared" si="4"/>
        <v>0.7726551667580862</v>
      </c>
      <c r="D79" s="2">
        <f t="shared" si="5"/>
        <v>0.9826638327340853</v>
      </c>
      <c r="E79" s="1">
        <f t="shared" si="6"/>
        <v>72.7105217673507</v>
      </c>
    </row>
    <row r="80" spans="1:5" ht="15.75">
      <c r="A80" s="1">
        <v>72.95</v>
      </c>
      <c r="B80" s="1">
        <v>0.8412</v>
      </c>
      <c r="C80" s="1">
        <f t="shared" si="4"/>
        <v>0.8241927687911018</v>
      </c>
      <c r="D80" s="2">
        <f t="shared" si="5"/>
        <v>0.9826638327340853</v>
      </c>
      <c r="E80" s="1">
        <f t="shared" si="6"/>
        <v>74.2369847855596</v>
      </c>
    </row>
    <row r="81" spans="1:5" ht="15.75">
      <c r="A81" s="1">
        <v>74.45</v>
      </c>
      <c r="B81" s="1">
        <v>0.826</v>
      </c>
      <c r="C81" s="1">
        <f t="shared" si="4"/>
        <v>0.8094038011094088</v>
      </c>
      <c r="D81" s="2">
        <f t="shared" si="5"/>
        <v>0.9826638327340853</v>
      </c>
      <c r="E81" s="1">
        <f t="shared" si="6"/>
        <v>75.7634478037685</v>
      </c>
    </row>
    <row r="82" spans="1:5" ht="15.75">
      <c r="A82" s="1">
        <v>75.95</v>
      </c>
      <c r="B82" s="1">
        <v>0.8798</v>
      </c>
      <c r="C82" s="1">
        <f t="shared" si="4"/>
        <v>0.8622333151758644</v>
      </c>
      <c r="D82" s="2">
        <f t="shared" si="5"/>
        <v>0.9826638327340853</v>
      </c>
      <c r="E82" s="1">
        <f t="shared" si="6"/>
        <v>77.2899108219774</v>
      </c>
    </row>
    <row r="83" spans="1:5" ht="15.75">
      <c r="A83" s="1">
        <v>77.45</v>
      </c>
      <c r="B83" s="1">
        <v>0.8941</v>
      </c>
      <c r="C83" s="1">
        <f t="shared" si="4"/>
        <v>0.8763600644593198</v>
      </c>
      <c r="D83" s="2">
        <f t="shared" si="5"/>
        <v>0.9826638327340853</v>
      </c>
      <c r="E83" s="1">
        <f t="shared" si="6"/>
        <v>78.8163738401863</v>
      </c>
    </row>
    <row r="84" spans="1:5" ht="15.75">
      <c r="A84" s="1">
        <v>78.6</v>
      </c>
      <c r="B84" s="1">
        <v>0.9552</v>
      </c>
      <c r="C84" s="1">
        <f t="shared" si="4"/>
        <v>0.936339730668877</v>
      </c>
      <c r="D84" s="2">
        <f t="shared" si="5"/>
        <v>0.9826638327340853</v>
      </c>
      <c r="E84" s="1">
        <f t="shared" si="6"/>
        <v>79.98666215414646</v>
      </c>
    </row>
    <row r="85" spans="1:5" ht="15.75">
      <c r="A85" s="1">
        <v>79.45</v>
      </c>
      <c r="B85" s="1">
        <v>0.9707</v>
      </c>
      <c r="C85" s="1">
        <f t="shared" si="4"/>
        <v>0.9516027575415258</v>
      </c>
      <c r="D85" s="2">
        <f t="shared" si="5"/>
        <v>0.9826638327340853</v>
      </c>
      <c r="E85" s="1">
        <f t="shared" si="6"/>
        <v>80.85165786446484</v>
      </c>
    </row>
    <row r="86" spans="1:5" ht="15.75">
      <c r="A86" s="1">
        <v>80.95</v>
      </c>
      <c r="B86" s="1">
        <v>1.0817</v>
      </c>
      <c r="C86" s="1">
        <f t="shared" si="4"/>
        <v>1.0605548087902879</v>
      </c>
      <c r="D86" s="2">
        <f t="shared" si="5"/>
        <v>0.9826638327340853</v>
      </c>
      <c r="E86" s="1">
        <f t="shared" si="6"/>
        <v>82.37812088267374</v>
      </c>
    </row>
    <row r="87" spans="1:5" ht="15.75">
      <c r="A87" s="1">
        <v>82.55</v>
      </c>
      <c r="B87" s="1">
        <v>1.0781</v>
      </c>
      <c r="C87" s="1">
        <f t="shared" si="4"/>
        <v>1.0571695849971388</v>
      </c>
      <c r="D87" s="2">
        <f t="shared" si="5"/>
        <v>0.9826638327340853</v>
      </c>
      <c r="E87" s="1">
        <f t="shared" si="6"/>
        <v>84.00634810209657</v>
      </c>
    </row>
    <row r="88" spans="1:5" ht="15.75">
      <c r="A88" s="1">
        <v>92.03</v>
      </c>
      <c r="B88" s="1">
        <v>0.7163</v>
      </c>
      <c r="C88" s="1">
        <f t="shared" si="4"/>
        <v>0.7029620919153501</v>
      </c>
      <c r="D88" s="2">
        <f t="shared" si="5"/>
        <v>0.9826638327340853</v>
      </c>
      <c r="E88" s="1">
        <f t="shared" si="6"/>
        <v>93.65359437717683</v>
      </c>
    </row>
    <row r="89" spans="1:5" ht="15.75">
      <c r="A89" s="1">
        <v>96.78</v>
      </c>
      <c r="B89" s="1">
        <v>0.9767</v>
      </c>
      <c r="C89" s="1">
        <f t="shared" si="4"/>
        <v>0.9589016734095032</v>
      </c>
      <c r="D89" s="2">
        <f t="shared" si="5"/>
        <v>0.9826638327340853</v>
      </c>
      <c r="E89" s="1">
        <f t="shared" si="6"/>
        <v>98.48739393483835</v>
      </c>
    </row>
    <row r="90" spans="1:5" ht="15.75">
      <c r="A90" s="1">
        <v>99.95</v>
      </c>
      <c r="B90" s="1">
        <v>1.0293</v>
      </c>
      <c r="C90" s="1">
        <f t="shared" si="4"/>
        <v>1.0108162960502076</v>
      </c>
      <c r="D90" s="2">
        <f t="shared" si="5"/>
        <v>0.9826638327340853</v>
      </c>
      <c r="E90" s="1">
        <f t="shared" si="6"/>
        <v>101.71331911331984</v>
      </c>
    </row>
    <row r="91" spans="1:5" ht="15.75">
      <c r="A91" s="1">
        <v>102.95</v>
      </c>
      <c r="B91" s="1">
        <v>1.0273</v>
      </c>
      <c r="C91" s="1">
        <f aca="true" t="shared" si="7" ref="C91:C115">B91*(1+($I$37+$I$38*A91)/(1282900)+($I$39+A91*$I$40-$I$41)/400)</f>
        <v>1.009110208799522</v>
      </c>
      <c r="D91" s="2">
        <f aca="true" t="shared" si="8" ref="D91:D115">$G$27</f>
        <v>0.9826638327340853</v>
      </c>
      <c r="E91" s="1">
        <f aca="true" t="shared" si="9" ref="E91:E115">E90+(A91-A90)/D91</f>
        <v>104.76624514973764</v>
      </c>
    </row>
    <row r="92" spans="1:5" ht="15.75">
      <c r="A92" s="1">
        <v>104.45</v>
      </c>
      <c r="B92" s="1">
        <v>0.9097</v>
      </c>
      <c r="C92" s="1">
        <f t="shared" si="7"/>
        <v>0.8937067138885603</v>
      </c>
      <c r="D92" s="2">
        <f t="shared" si="8"/>
        <v>0.9826638327340853</v>
      </c>
      <c r="E92" s="1">
        <f t="shared" si="9"/>
        <v>106.29270816794654</v>
      </c>
    </row>
    <row r="93" spans="1:5" ht="15.75">
      <c r="A93" s="1">
        <v>105.95</v>
      </c>
      <c r="B93" s="1">
        <v>0.9851</v>
      </c>
      <c r="C93" s="1">
        <f t="shared" si="7"/>
        <v>0.967904818628526</v>
      </c>
      <c r="D93" s="2">
        <f t="shared" si="8"/>
        <v>0.9826638327340853</v>
      </c>
      <c r="E93" s="1">
        <f t="shared" si="9"/>
        <v>107.81917118615544</v>
      </c>
    </row>
    <row r="94" spans="1:5" ht="15.75">
      <c r="A94" s="1">
        <v>107.25</v>
      </c>
      <c r="B94" s="1">
        <v>0.9008</v>
      </c>
      <c r="C94" s="1">
        <f t="shared" si="7"/>
        <v>0.8851743296964983</v>
      </c>
      <c r="D94" s="2">
        <f t="shared" si="8"/>
        <v>0.9826638327340853</v>
      </c>
      <c r="E94" s="1">
        <f t="shared" si="9"/>
        <v>109.1421058019365</v>
      </c>
    </row>
    <row r="95" spans="1:5" ht="15.75">
      <c r="A95" s="1">
        <v>107.95</v>
      </c>
      <c r="B95" s="1">
        <v>0.9373</v>
      </c>
      <c r="C95" s="1">
        <f t="shared" si="7"/>
        <v>0.9210961102331408</v>
      </c>
      <c r="D95" s="2">
        <f t="shared" si="8"/>
        <v>0.9826638327340853</v>
      </c>
      <c r="E95" s="1">
        <f t="shared" si="9"/>
        <v>109.85445521043398</v>
      </c>
    </row>
    <row r="96" spans="1:5" ht="15.75">
      <c r="A96" s="1">
        <v>109.7</v>
      </c>
      <c r="B96" s="1">
        <v>0.9449</v>
      </c>
      <c r="C96" s="1">
        <f t="shared" si="7"/>
        <v>0.9287031497677503</v>
      </c>
      <c r="D96" s="2">
        <f t="shared" si="8"/>
        <v>0.9826638327340853</v>
      </c>
      <c r="E96" s="1">
        <f t="shared" si="9"/>
        <v>111.6353287316777</v>
      </c>
    </row>
    <row r="97" spans="1:5" ht="15.75">
      <c r="A97" s="1">
        <v>110.95</v>
      </c>
      <c r="B97" s="1">
        <v>0.721</v>
      </c>
      <c r="C97" s="1">
        <f t="shared" si="7"/>
        <v>0.7087165424251274</v>
      </c>
      <c r="D97" s="2">
        <f t="shared" si="8"/>
        <v>0.9826638327340853</v>
      </c>
      <c r="E97" s="1">
        <f t="shared" si="9"/>
        <v>112.90738124685178</v>
      </c>
    </row>
    <row r="98" spans="1:5" ht="15.75">
      <c r="A98" s="1">
        <v>112.5</v>
      </c>
      <c r="B98" s="1">
        <v>1.0885</v>
      </c>
      <c r="C98" s="1">
        <f t="shared" si="7"/>
        <v>1.0700967966497312</v>
      </c>
      <c r="D98" s="2">
        <f t="shared" si="8"/>
        <v>0.9826638327340853</v>
      </c>
      <c r="E98" s="1">
        <f t="shared" si="9"/>
        <v>114.48472636566765</v>
      </c>
    </row>
    <row r="99" spans="1:5" ht="15.75">
      <c r="A99" s="1">
        <v>113.95</v>
      </c>
      <c r="B99" s="1">
        <v>1.0077</v>
      </c>
      <c r="C99" s="1">
        <f t="shared" si="7"/>
        <v>0.990785197058302</v>
      </c>
      <c r="D99" s="2">
        <f t="shared" si="8"/>
        <v>0.9826638327340853</v>
      </c>
      <c r="E99" s="1">
        <f t="shared" si="9"/>
        <v>115.9603072832696</v>
      </c>
    </row>
    <row r="100" spans="1:5" ht="15.75">
      <c r="A100" s="1">
        <v>115.45</v>
      </c>
      <c r="B100" s="1">
        <v>0.7395</v>
      </c>
      <c r="C100" s="1">
        <f t="shared" si="7"/>
        <v>0.7271799422542189</v>
      </c>
      <c r="D100" s="2">
        <f t="shared" si="8"/>
        <v>0.9826638327340853</v>
      </c>
      <c r="E100" s="1">
        <f t="shared" si="9"/>
        <v>117.4867703014785</v>
      </c>
    </row>
    <row r="101" spans="1:5" ht="15.75">
      <c r="A101" s="1">
        <v>116.6</v>
      </c>
      <c r="B101" s="1">
        <v>0.9365</v>
      </c>
      <c r="C101" s="1">
        <f t="shared" si="7"/>
        <v>0.9209880832211237</v>
      </c>
      <c r="D101" s="2">
        <f t="shared" si="8"/>
        <v>0.9826638327340853</v>
      </c>
      <c r="E101" s="1">
        <f t="shared" si="9"/>
        <v>118.65705861543866</v>
      </c>
    </row>
    <row r="102" spans="1:5" ht="15.75">
      <c r="A102" s="1">
        <v>117.45</v>
      </c>
      <c r="B102" s="1">
        <v>1.0281</v>
      </c>
      <c r="C102" s="1">
        <f t="shared" si="7"/>
        <v>1.0111440034145347</v>
      </c>
      <c r="D102" s="2">
        <f t="shared" si="8"/>
        <v>0.9826638327340853</v>
      </c>
      <c r="E102" s="1">
        <f t="shared" si="9"/>
        <v>119.52205432575704</v>
      </c>
    </row>
    <row r="103" spans="1:5" ht="15.75">
      <c r="A103" s="1">
        <v>118.9</v>
      </c>
      <c r="B103" s="1">
        <v>1.0837</v>
      </c>
      <c r="C103" s="1">
        <f t="shared" si="7"/>
        <v>1.065958562296821</v>
      </c>
      <c r="D103" s="2">
        <f t="shared" si="8"/>
        <v>0.9826638327340853</v>
      </c>
      <c r="E103" s="1">
        <f t="shared" si="9"/>
        <v>120.99763524335899</v>
      </c>
    </row>
    <row r="104" spans="1:5" ht="15.75">
      <c r="A104" s="1">
        <v>120.45</v>
      </c>
      <c r="B104" s="1">
        <v>1.0686</v>
      </c>
      <c r="C104" s="1">
        <f t="shared" si="7"/>
        <v>1.0512444247032102</v>
      </c>
      <c r="D104" s="2">
        <f t="shared" si="8"/>
        <v>0.9826638327340853</v>
      </c>
      <c r="E104" s="1">
        <f t="shared" si="9"/>
        <v>122.57498036217484</v>
      </c>
    </row>
    <row r="105" spans="1:5" ht="15.75">
      <c r="A105" s="1">
        <v>121.95</v>
      </c>
      <c r="B105" s="1">
        <v>1.0268</v>
      </c>
      <c r="C105" s="1">
        <f t="shared" si="7"/>
        <v>1.0102522518614894</v>
      </c>
      <c r="D105" s="2">
        <f t="shared" si="8"/>
        <v>0.9826638327340853</v>
      </c>
      <c r="E105" s="1">
        <f t="shared" si="9"/>
        <v>124.10144338038374</v>
      </c>
    </row>
    <row r="106" spans="1:5" ht="15.75">
      <c r="A106" s="1">
        <v>123.45</v>
      </c>
      <c r="B106" s="1">
        <v>1.0802</v>
      </c>
      <c r="C106" s="1">
        <f t="shared" si="7"/>
        <v>1.0629273073361836</v>
      </c>
      <c r="D106" s="2">
        <f t="shared" si="8"/>
        <v>0.9826638327340853</v>
      </c>
      <c r="E106" s="1">
        <f t="shared" si="9"/>
        <v>125.62790639859264</v>
      </c>
    </row>
    <row r="107" spans="1:5" ht="15.75">
      <c r="A107" s="1">
        <v>124.8</v>
      </c>
      <c r="B107" s="1">
        <v>0.9902</v>
      </c>
      <c r="C107" s="1">
        <f t="shared" si="7"/>
        <v>0.9744783380239347</v>
      </c>
      <c r="D107" s="2">
        <f t="shared" si="8"/>
        <v>0.9826638327340853</v>
      </c>
      <c r="E107" s="1">
        <f t="shared" si="9"/>
        <v>127.00172311498065</v>
      </c>
    </row>
    <row r="108" spans="1:5" ht="15.75">
      <c r="A108" s="1">
        <v>126.35</v>
      </c>
      <c r="B108" s="1">
        <v>1.0836</v>
      </c>
      <c r="C108" s="1">
        <f t="shared" si="7"/>
        <v>1.0665360060977143</v>
      </c>
      <c r="D108" s="2">
        <f t="shared" si="8"/>
        <v>0.9826638327340853</v>
      </c>
      <c r="E108" s="1">
        <f t="shared" si="9"/>
        <v>128.5790682337965</v>
      </c>
    </row>
    <row r="109" spans="1:5" ht="15.75">
      <c r="A109" s="1">
        <v>127.25</v>
      </c>
      <c r="B109" s="1">
        <v>0.958</v>
      </c>
      <c r="C109" s="1">
        <f t="shared" si="7"/>
        <v>0.9429860704986348</v>
      </c>
      <c r="D109" s="2">
        <f t="shared" si="8"/>
        <v>0.9826638327340853</v>
      </c>
      <c r="E109" s="1">
        <f t="shared" si="9"/>
        <v>129.49494604472184</v>
      </c>
    </row>
    <row r="110" spans="1:5" ht="15.75">
      <c r="A110" s="1">
        <v>128.73</v>
      </c>
      <c r="B110" s="1">
        <v>1.0201</v>
      </c>
      <c r="C110" s="1">
        <f t="shared" si="7"/>
        <v>1.0042392161362093</v>
      </c>
      <c r="D110" s="2">
        <f t="shared" si="8"/>
        <v>0.9826638327340853</v>
      </c>
      <c r="E110" s="1">
        <f t="shared" si="9"/>
        <v>131.00105622268794</v>
      </c>
    </row>
    <row r="111" spans="1:5" ht="15.75">
      <c r="A111" s="1">
        <v>131.83</v>
      </c>
      <c r="B111" s="1">
        <v>0.9898</v>
      </c>
      <c r="C111" s="1">
        <f t="shared" si="7"/>
        <v>0.974667194370933</v>
      </c>
      <c r="D111" s="2">
        <f t="shared" si="8"/>
        <v>0.9826638327340853</v>
      </c>
      <c r="E111" s="1">
        <f t="shared" si="9"/>
        <v>134.1557464603197</v>
      </c>
    </row>
    <row r="112" spans="1:5" ht="15.75">
      <c r="A112" s="1">
        <v>133.43</v>
      </c>
      <c r="B112" s="1">
        <v>1.3261</v>
      </c>
      <c r="C112" s="1">
        <f t="shared" si="7"/>
        <v>1.3060032081039123</v>
      </c>
      <c r="D112" s="2">
        <f t="shared" si="8"/>
        <v>0.9826638327340853</v>
      </c>
      <c r="E112" s="1">
        <f t="shared" si="9"/>
        <v>135.78397367974253</v>
      </c>
    </row>
    <row r="113" spans="1:5" ht="15.75">
      <c r="A113" s="1">
        <v>134.83</v>
      </c>
      <c r="B113" s="1">
        <v>0.9577</v>
      </c>
      <c r="C113" s="1">
        <f t="shared" si="7"/>
        <v>0.9432984814803834</v>
      </c>
      <c r="D113" s="2">
        <f t="shared" si="8"/>
        <v>0.9826638327340853</v>
      </c>
      <c r="E113" s="1">
        <f t="shared" si="9"/>
        <v>137.2086724967375</v>
      </c>
    </row>
    <row r="114" spans="1:5" ht="15.75">
      <c r="A114" s="1">
        <v>136.08</v>
      </c>
      <c r="B114" s="1">
        <v>1.0429</v>
      </c>
      <c r="C114" s="1">
        <f t="shared" si="7"/>
        <v>1.0273264086018223</v>
      </c>
      <c r="D114" s="2">
        <f t="shared" si="8"/>
        <v>0.9826638327340853</v>
      </c>
      <c r="E114" s="1">
        <f t="shared" si="9"/>
        <v>138.4807250119116</v>
      </c>
    </row>
    <row r="115" spans="1:5" ht="15.75">
      <c r="A115" s="1">
        <v>136.4</v>
      </c>
      <c r="B115" s="1">
        <v>0.8705</v>
      </c>
      <c r="C115" s="1">
        <f t="shared" si="7"/>
        <v>0.857524171456026</v>
      </c>
      <c r="D115" s="2">
        <f t="shared" si="8"/>
        <v>0.9826638327340853</v>
      </c>
      <c r="E115" s="1">
        <f t="shared" si="9"/>
        <v>138.80637045579616</v>
      </c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2.7</v>
      </c>
      <c r="C3" s="1">
        <v>0</v>
      </c>
      <c r="F3" s="5">
        <f>1000*1/SLOPE(C3:C20,B3:B20)</f>
        <v>37.43226540826654</v>
      </c>
      <c r="G3" s="1">
        <f>INTERCEPT(B4:B20,A4:A20)</f>
        <v>3.26521123163156</v>
      </c>
    </row>
    <row r="4" spans="1:9" ht="15.75">
      <c r="A4" s="3">
        <v>31.4</v>
      </c>
      <c r="B4" s="3">
        <v>3.8</v>
      </c>
      <c r="C4" s="1">
        <f>A4/$G$27</f>
        <v>31.730020291183624</v>
      </c>
      <c r="E4" s="6"/>
      <c r="F4" s="6" t="s">
        <v>7</v>
      </c>
      <c r="I4" s="7">
        <f>SLOPE(E4:E20,A4:A20)*1000</f>
        <v>-19.465294130581512</v>
      </c>
    </row>
    <row r="5" spans="1:9" ht="15.75">
      <c r="A5" s="3">
        <v>50.4</v>
      </c>
      <c r="B5" s="3">
        <v>5.4</v>
      </c>
      <c r="C5" s="1">
        <f aca="true" t="shared" si="0" ref="C5:C13">A5/$G$27</f>
        <v>50.929714097950786</v>
      </c>
      <c r="E5" s="6">
        <f>1000*1/SLOPE(C4:C5,B4:B5)</f>
        <v>83.33466231821203</v>
      </c>
      <c r="F5" s="8">
        <f>CORREL(C3:C11,B3:B11)</f>
        <v>0.9957641094326608</v>
      </c>
      <c r="I5" s="7"/>
    </row>
    <row r="6" spans="1:5" ht="15.75">
      <c r="A6" s="3">
        <v>80.4</v>
      </c>
      <c r="B6" s="3">
        <v>6.2</v>
      </c>
      <c r="C6" s="1">
        <f t="shared" si="0"/>
        <v>81.24502010863579</v>
      </c>
      <c r="E6" s="6">
        <f>1000*1/SLOPE(C5:C6,B5:B6)</f>
        <v>26.389309734099925</v>
      </c>
    </row>
    <row r="7" spans="1:6" ht="15.75">
      <c r="A7" s="3">
        <v>108.9</v>
      </c>
      <c r="B7" s="3">
        <v>7.4</v>
      </c>
      <c r="C7" s="1">
        <f t="shared" si="0"/>
        <v>110.04456081878652</v>
      </c>
      <c r="E7" s="6">
        <f aca="true" t="shared" si="1" ref="E7:E13">1000*1/SLOPE(C6:C7,B6:B7)</f>
        <v>41.66733115910609</v>
      </c>
      <c r="F7" s="9"/>
    </row>
    <row r="8" spans="1:6" ht="15.75">
      <c r="A8" s="3">
        <v>137.4</v>
      </c>
      <c r="B8" s="3">
        <v>8.7</v>
      </c>
      <c r="C8" s="1">
        <f t="shared" si="0"/>
        <v>138.84410152893727</v>
      </c>
      <c r="E8" s="6">
        <f t="shared" si="1"/>
        <v>45.13960875569662</v>
      </c>
      <c r="F8" s="5" t="s">
        <v>8</v>
      </c>
    </row>
    <row r="9" spans="1:6" ht="15.75">
      <c r="A9" s="3">
        <v>147.9</v>
      </c>
      <c r="B9" s="3">
        <v>8.8</v>
      </c>
      <c r="C9" s="1">
        <f t="shared" si="0"/>
        <v>149.45445863267702</v>
      </c>
      <c r="E9" s="6">
        <f t="shared" si="1"/>
        <v>9.424753476453843</v>
      </c>
      <c r="F9" s="5">
        <f>1000*SLOPE(B3:B20,A3:A20)</f>
        <v>37.70576240753259</v>
      </c>
    </row>
    <row r="10" spans="1:6" ht="15.75">
      <c r="A10" s="3">
        <v>166.9</v>
      </c>
      <c r="B10" s="3">
        <v>9.6</v>
      </c>
      <c r="C10" s="1">
        <f t="shared" si="0"/>
        <v>168.65415243944418</v>
      </c>
      <c r="E10" s="6">
        <f t="shared" si="1"/>
        <v>41.667331159113495</v>
      </c>
      <c r="F10" s="6" t="s">
        <v>9</v>
      </c>
    </row>
    <row r="11" spans="1:6" ht="15.75">
      <c r="A11" s="3">
        <v>173.5</v>
      </c>
      <c r="B11" s="3">
        <v>9.9</v>
      </c>
      <c r="C11" s="1">
        <f t="shared" si="0"/>
        <v>175.32351976179487</v>
      </c>
      <c r="E11" s="6">
        <f t="shared" si="1"/>
        <v>44.98177795587211</v>
      </c>
      <c r="F11" s="8">
        <f>CORREL(B3:B20,A3:A20)</f>
        <v>0.9984135276069893</v>
      </c>
    </row>
    <row r="12" spans="1:6" ht="15.75">
      <c r="A12" s="3">
        <v>203.4</v>
      </c>
      <c r="B12" s="3">
        <v>10.9</v>
      </c>
      <c r="C12" s="1">
        <f t="shared" si="0"/>
        <v>205.53777475244425</v>
      </c>
      <c r="E12" s="6">
        <f t="shared" si="1"/>
        <v>33.09696036885309</v>
      </c>
      <c r="F12" s="8"/>
    </row>
    <row r="13" spans="1:6" ht="15.75">
      <c r="A13" s="3">
        <v>279.3</v>
      </c>
      <c r="B13" s="3">
        <v>13.6</v>
      </c>
      <c r="C13" s="1">
        <f t="shared" si="0"/>
        <v>282.2354989594773</v>
      </c>
      <c r="E13" s="6">
        <f t="shared" si="1"/>
        <v>35.203130574145526</v>
      </c>
      <c r="F13" s="8"/>
    </row>
    <row r="14" spans="1:6" ht="15.75">
      <c r="A14" s="3">
        <v>356.3</v>
      </c>
      <c r="B14" s="3">
        <v>16.3</v>
      </c>
      <c r="C14" s="1">
        <f>A14/$G$27</f>
        <v>360.0447843869021</v>
      </c>
      <c r="E14" s="6">
        <f>1000*1/SLOPE(C13:C14,B13:B14)</f>
        <v>34.70022870880042</v>
      </c>
      <c r="F14" s="8"/>
    </row>
    <row r="15" spans="1:6" ht="15.75">
      <c r="A15" s="3">
        <v>385.3</v>
      </c>
      <c r="B15" s="3">
        <v>17.4</v>
      </c>
      <c r="C15" s="1">
        <f>A15/$G$27</f>
        <v>389.3495801972309</v>
      </c>
      <c r="E15" s="6">
        <f>1000*1/SLOPE(C14:C15,B14:B15)</f>
        <v>37.53651815625017</v>
      </c>
      <c r="F15" s="8"/>
    </row>
    <row r="16" spans="1:6" ht="15.75">
      <c r="A16" s="3">
        <v>414.1</v>
      </c>
      <c r="B16" s="3">
        <v>18.9</v>
      </c>
      <c r="C16" s="1">
        <f>A16/$G$27</f>
        <v>418.4522739674885</v>
      </c>
      <c r="E16" s="6">
        <f>1000*1/SLOPE(C15:C16,B15:B16)</f>
        <v>51.54162057440906</v>
      </c>
      <c r="F16" s="8"/>
    </row>
    <row r="17" spans="1:6" ht="15.75">
      <c r="A17" s="3"/>
      <c r="B17" s="3"/>
      <c r="C17" s="1"/>
      <c r="E17" s="6"/>
      <c r="F17" s="8"/>
    </row>
    <row r="18" spans="1:6" ht="15.75">
      <c r="A18" s="3"/>
      <c r="B18" s="3"/>
      <c r="C18" s="1"/>
      <c r="E18" s="6"/>
      <c r="F18" s="8"/>
    </row>
    <row r="19" spans="1:6" ht="15.75">
      <c r="A19" s="3"/>
      <c r="B19" s="3"/>
      <c r="C19" s="1"/>
      <c r="E19" s="6"/>
      <c r="F19" s="8"/>
    </row>
    <row r="20" spans="1:6" ht="15.75">
      <c r="A20" s="3"/>
      <c r="B20" s="3"/>
      <c r="C20" s="1"/>
      <c r="E20" s="6"/>
      <c r="F20" s="8"/>
    </row>
    <row r="21" spans="1:6" ht="15.75">
      <c r="A21" s="3"/>
      <c r="B21" s="3"/>
      <c r="C21" s="1"/>
      <c r="E21" s="6"/>
      <c r="F21" s="8"/>
    </row>
    <row r="22" spans="1:6" ht="15.75">
      <c r="A22" s="3"/>
      <c r="B22" s="3"/>
      <c r="C22" s="1"/>
      <c r="E22" s="6"/>
      <c r="F22" s="8"/>
    </row>
    <row r="23" spans="1:9" ht="15.75">
      <c r="A23" s="10"/>
      <c r="B23" s="11"/>
      <c r="C23" s="11"/>
      <c r="D23" s="11"/>
      <c r="E23" s="10"/>
      <c r="F23" s="12"/>
      <c r="G23" s="12"/>
      <c r="H23" s="12"/>
      <c r="I23" s="12"/>
    </row>
    <row r="24" spans="1:7" ht="15.75">
      <c r="A24" s="13"/>
      <c r="C24" s="14" t="s">
        <v>10</v>
      </c>
      <c r="D24" s="14" t="s">
        <v>11</v>
      </c>
      <c r="E24" s="1" t="s">
        <v>12</v>
      </c>
      <c r="G24" s="3" t="s">
        <v>13</v>
      </c>
    </row>
    <row r="25" spans="1:5" ht="15.75">
      <c r="A25" s="15">
        <v>0</v>
      </c>
      <c r="B25" s="1"/>
      <c r="C25" s="1"/>
      <c r="D25" s="2">
        <f>$G$27</f>
        <v>0.9895991150287627</v>
      </c>
      <c r="E25" s="1">
        <v>0</v>
      </c>
    </row>
    <row r="26" spans="1:7" ht="15.75">
      <c r="A26" s="1">
        <v>0.75</v>
      </c>
      <c r="B26" s="1">
        <v>0.9843</v>
      </c>
      <c r="C26" s="1">
        <f>B26*(1+($I$37+$I$38*A26)/(1282900)+($I$39+A26*$I$40-$I$41)/400)</f>
        <v>0.9576195143117503</v>
      </c>
      <c r="D26" s="2">
        <f>$G$27</f>
        <v>0.9895991150287627</v>
      </c>
      <c r="E26" s="1">
        <f>E25+(A26-A25)/D26</f>
        <v>0.7578826502671248</v>
      </c>
      <c r="G26" s="3" t="s">
        <v>14</v>
      </c>
    </row>
    <row r="27" spans="1:7" ht="15.75">
      <c r="A27" s="1">
        <v>2.25</v>
      </c>
      <c r="B27" s="1">
        <v>1.0042</v>
      </c>
      <c r="C27" s="1">
        <f aca="true" t="shared" si="2" ref="C27:C90">B27*(1+($I$37+$I$38*A27)/(1282900)+($I$39+A27*$I$40-$I$41)/400)</f>
        <v>0.9771242078240239</v>
      </c>
      <c r="D27" s="2">
        <f aca="true" t="shared" si="3" ref="D27:D90">$G$27</f>
        <v>0.9895991150287627</v>
      </c>
      <c r="E27" s="1">
        <f aca="true" t="shared" si="4" ref="E27:E90">E26+(A27-A26)/D27</f>
        <v>2.273647950801374</v>
      </c>
      <c r="G27" s="1">
        <f>AVERAGE(C25:C999)</f>
        <v>0.9895991150287627</v>
      </c>
    </row>
    <row r="28" spans="1:5" ht="15.75">
      <c r="A28" s="1">
        <v>3.65</v>
      </c>
      <c r="B28" s="1">
        <v>1.0006</v>
      </c>
      <c r="C28" s="1">
        <f t="shared" si="2"/>
        <v>0.9737552878308502</v>
      </c>
      <c r="D28" s="2">
        <f t="shared" si="3"/>
        <v>0.9895991150287627</v>
      </c>
      <c r="E28" s="1">
        <f t="shared" si="4"/>
        <v>3.688362231300007</v>
      </c>
    </row>
    <row r="29" spans="1:7" ht="15.75">
      <c r="A29" s="1">
        <v>5.15</v>
      </c>
      <c r="B29" s="1">
        <v>1.1424</v>
      </c>
      <c r="C29" s="1">
        <f t="shared" si="2"/>
        <v>1.1119149260127343</v>
      </c>
      <c r="D29" s="2">
        <f t="shared" si="3"/>
        <v>0.9895991150287627</v>
      </c>
      <c r="E29" s="1">
        <f t="shared" si="4"/>
        <v>5.204127531834256</v>
      </c>
      <c r="G29" s="16"/>
    </row>
    <row r="30" spans="1:5" ht="15.75">
      <c r="A30" s="1">
        <v>6.65</v>
      </c>
      <c r="B30" s="1">
        <v>1.1691</v>
      </c>
      <c r="C30" s="1">
        <f t="shared" si="2"/>
        <v>1.1380702007460586</v>
      </c>
      <c r="D30" s="2">
        <f t="shared" si="3"/>
        <v>0.9895991150287627</v>
      </c>
      <c r="E30" s="1">
        <f t="shared" si="4"/>
        <v>6.719892832368506</v>
      </c>
    </row>
    <row r="31" spans="1:5" ht="15.75">
      <c r="A31" s="1">
        <v>8.15</v>
      </c>
      <c r="B31" s="1">
        <v>0.9468</v>
      </c>
      <c r="C31" s="1">
        <f t="shared" si="2"/>
        <v>0.9218062681711559</v>
      </c>
      <c r="D31" s="2">
        <f t="shared" si="3"/>
        <v>0.9895991150287627</v>
      </c>
      <c r="E31" s="1">
        <f t="shared" si="4"/>
        <v>8.235658132902756</v>
      </c>
    </row>
    <row r="32" spans="1:5" ht="15.75">
      <c r="A32" s="1">
        <v>9.65</v>
      </c>
      <c r="B32" s="1">
        <v>0.8144</v>
      </c>
      <c r="C32" s="1">
        <f t="shared" si="2"/>
        <v>0.7930182455043985</v>
      </c>
      <c r="D32" s="2">
        <f t="shared" si="3"/>
        <v>0.9895991150287627</v>
      </c>
      <c r="E32" s="1">
        <f t="shared" si="4"/>
        <v>9.751423433437006</v>
      </c>
    </row>
    <row r="33" spans="1:5" ht="15.75">
      <c r="A33" s="1">
        <v>11.15</v>
      </c>
      <c r="B33" s="1">
        <v>0.936</v>
      </c>
      <c r="C33" s="1">
        <f t="shared" si="2"/>
        <v>0.9115600020497038</v>
      </c>
      <c r="D33" s="2">
        <f t="shared" si="3"/>
        <v>0.9895991150287627</v>
      </c>
      <c r="E33" s="1">
        <f t="shared" si="4"/>
        <v>11.267188733971256</v>
      </c>
    </row>
    <row r="34" spans="1:5" ht="15.75">
      <c r="A34" s="1">
        <v>13.15</v>
      </c>
      <c r="B34" s="1">
        <v>0.8771</v>
      </c>
      <c r="C34" s="1">
        <f t="shared" si="2"/>
        <v>0.8543657662536448</v>
      </c>
      <c r="D34" s="2">
        <f t="shared" si="3"/>
        <v>0.9895991150287627</v>
      </c>
      <c r="E34" s="1">
        <f t="shared" si="4"/>
        <v>13.288209134683589</v>
      </c>
    </row>
    <row r="35" spans="1:7" ht="15.75">
      <c r="A35" s="1">
        <v>14.65</v>
      </c>
      <c r="B35" s="1">
        <v>1.0382</v>
      </c>
      <c r="C35" s="1">
        <f t="shared" si="2"/>
        <v>1.0114390736298011</v>
      </c>
      <c r="D35" s="2">
        <f t="shared" si="3"/>
        <v>0.9895991150287627</v>
      </c>
      <c r="E35" s="1">
        <f t="shared" si="4"/>
        <v>14.803974435217839</v>
      </c>
      <c r="G35" s="17" t="s">
        <v>15</v>
      </c>
    </row>
    <row r="36" spans="1:5" ht="15.75">
      <c r="A36" s="1">
        <v>16.15</v>
      </c>
      <c r="B36" s="1">
        <v>1.2031</v>
      </c>
      <c r="C36" s="1">
        <f t="shared" si="2"/>
        <v>1.172261212565847</v>
      </c>
      <c r="D36" s="2">
        <f t="shared" si="3"/>
        <v>0.9895991150287627</v>
      </c>
      <c r="E36" s="1">
        <f t="shared" si="4"/>
        <v>16.319739735752087</v>
      </c>
    </row>
    <row r="37" spans="1:9" ht="15.75">
      <c r="A37" s="1">
        <v>17.65</v>
      </c>
      <c r="B37" s="1">
        <v>1.0643</v>
      </c>
      <c r="C37" s="1">
        <f t="shared" si="2"/>
        <v>1.0371717695989033</v>
      </c>
      <c r="D37" s="2">
        <f t="shared" si="3"/>
        <v>0.9895991150287627</v>
      </c>
      <c r="E37" s="1">
        <f t="shared" si="4"/>
        <v>17.835505036286335</v>
      </c>
      <c r="G37" s="3" t="s">
        <v>16</v>
      </c>
      <c r="I37" s="1">
        <v>2770</v>
      </c>
    </row>
    <row r="38" spans="1:9" ht="15.75">
      <c r="A38" s="1">
        <v>19.15</v>
      </c>
      <c r="B38" s="1">
        <v>0.9921</v>
      </c>
      <c r="C38" s="1">
        <f t="shared" si="2"/>
        <v>0.9669544624721488</v>
      </c>
      <c r="D38" s="2">
        <f t="shared" si="3"/>
        <v>0.9895991150287627</v>
      </c>
      <c r="E38" s="1">
        <f t="shared" si="4"/>
        <v>19.351270336820583</v>
      </c>
      <c r="G38" s="3" t="s">
        <v>17</v>
      </c>
      <c r="I38" s="1">
        <v>1.8</v>
      </c>
    </row>
    <row r="39" spans="1:9" ht="15.75">
      <c r="A39" s="1">
        <v>21.75</v>
      </c>
      <c r="B39" s="1">
        <v>1.2071</v>
      </c>
      <c r="C39" s="1">
        <f t="shared" si="2"/>
        <v>1.1768053706652863</v>
      </c>
      <c r="D39" s="2">
        <f t="shared" si="3"/>
        <v>0.9895991150287627</v>
      </c>
      <c r="E39" s="1">
        <f t="shared" si="4"/>
        <v>21.978596857746616</v>
      </c>
      <c r="G39" s="3" t="s">
        <v>18</v>
      </c>
      <c r="I39" s="1">
        <f>G3</f>
        <v>3.26521123163156</v>
      </c>
    </row>
    <row r="40" spans="1:9" ht="15.75">
      <c r="A40" s="1">
        <v>22.65</v>
      </c>
      <c r="B40" s="1">
        <v>0.9061</v>
      </c>
      <c r="C40" s="1">
        <f t="shared" si="2"/>
        <v>0.883437593668846</v>
      </c>
      <c r="D40" s="2">
        <f t="shared" si="3"/>
        <v>0.9895991150287627</v>
      </c>
      <c r="E40" s="1">
        <f t="shared" si="4"/>
        <v>22.888056038067166</v>
      </c>
      <c r="G40" s="3" t="s">
        <v>19</v>
      </c>
      <c r="I40" s="1">
        <f>F9/1000</f>
        <v>0.03770576240753259</v>
      </c>
    </row>
    <row r="41" spans="1:9" ht="15.75">
      <c r="A41" s="1">
        <v>24.15</v>
      </c>
      <c r="B41" s="1">
        <v>1.0289</v>
      </c>
      <c r="C41" s="1">
        <f t="shared" si="2"/>
        <v>1.0033138995055118</v>
      </c>
      <c r="D41" s="2">
        <f t="shared" si="3"/>
        <v>0.9895991150287627</v>
      </c>
      <c r="E41" s="1">
        <f t="shared" si="4"/>
        <v>24.403821338601414</v>
      </c>
      <c r="G41" s="3" t="s">
        <v>20</v>
      </c>
      <c r="I41" s="1">
        <v>15</v>
      </c>
    </row>
    <row r="42" spans="1:5" ht="15.75">
      <c r="A42" s="1">
        <v>25.65</v>
      </c>
      <c r="B42" s="1">
        <v>1.0357</v>
      </c>
      <c r="C42" s="1">
        <f t="shared" si="2"/>
        <v>1.0100934251790126</v>
      </c>
      <c r="D42" s="2">
        <f t="shared" si="3"/>
        <v>0.9895991150287627</v>
      </c>
      <c r="E42" s="1">
        <f t="shared" si="4"/>
        <v>25.919586639135662</v>
      </c>
    </row>
    <row r="43" spans="1:5" ht="15.75">
      <c r="A43" s="1">
        <v>27.15</v>
      </c>
      <c r="B43" s="1">
        <v>1.036</v>
      </c>
      <c r="C43" s="1">
        <f t="shared" si="2"/>
        <v>1.0105346752594087</v>
      </c>
      <c r="D43" s="2">
        <f t="shared" si="3"/>
        <v>0.9895991150287627</v>
      </c>
      <c r="E43" s="1">
        <f t="shared" si="4"/>
        <v>27.43535193966991</v>
      </c>
    </row>
    <row r="44" spans="1:5" ht="15.75">
      <c r="A44" s="1">
        <v>28.65</v>
      </c>
      <c r="B44" s="1">
        <v>1.0736</v>
      </c>
      <c r="C44" s="1">
        <f t="shared" si="2"/>
        <v>1.0473645140235042</v>
      </c>
      <c r="D44" s="2">
        <f t="shared" si="3"/>
        <v>0.9895991150287627</v>
      </c>
      <c r="E44" s="1">
        <f t="shared" si="4"/>
        <v>28.95111724020416</v>
      </c>
    </row>
    <row r="45" spans="1:5" ht="15.75">
      <c r="A45" s="1">
        <v>30.15</v>
      </c>
      <c r="B45" s="1">
        <v>1.0574</v>
      </c>
      <c r="C45" s="1">
        <f t="shared" si="2"/>
        <v>1.0317121304438104</v>
      </c>
      <c r="D45" s="2">
        <f t="shared" si="3"/>
        <v>0.9895991150287627</v>
      </c>
      <c r="E45" s="1">
        <f t="shared" si="4"/>
        <v>30.466882540738407</v>
      </c>
    </row>
    <row r="46" spans="1:5" ht="15.75">
      <c r="A46" s="1">
        <v>31.2</v>
      </c>
      <c r="B46" s="1">
        <v>1.172</v>
      </c>
      <c r="C46" s="1">
        <f t="shared" si="2"/>
        <v>1.1436458321236833</v>
      </c>
      <c r="D46" s="2">
        <f t="shared" si="3"/>
        <v>0.9895991150287627</v>
      </c>
      <c r="E46" s="1">
        <f t="shared" si="4"/>
        <v>31.527918251112382</v>
      </c>
    </row>
    <row r="47" spans="1:5" ht="15.75">
      <c r="A47" s="1">
        <v>32.15</v>
      </c>
      <c r="B47" s="1">
        <v>1.0216</v>
      </c>
      <c r="C47" s="1">
        <f t="shared" si="2"/>
        <v>0.9969773029145956</v>
      </c>
      <c r="D47" s="2">
        <f t="shared" si="3"/>
        <v>0.9895991150287627</v>
      </c>
      <c r="E47" s="1">
        <f t="shared" si="4"/>
        <v>32.48790294145074</v>
      </c>
    </row>
    <row r="48" spans="1:5" ht="15.75">
      <c r="A48" s="1">
        <v>33.65</v>
      </c>
      <c r="B48" s="1">
        <v>0.9544</v>
      </c>
      <c r="C48" s="1">
        <f t="shared" si="2"/>
        <v>0.9315339210506387</v>
      </c>
      <c r="D48" s="2">
        <f t="shared" si="3"/>
        <v>0.9895991150287627</v>
      </c>
      <c r="E48" s="1">
        <f t="shared" si="4"/>
        <v>34.00366824198499</v>
      </c>
    </row>
    <row r="49" spans="1:5" ht="15.75">
      <c r="A49" s="1">
        <v>33.65</v>
      </c>
      <c r="B49" s="1">
        <v>0.9544</v>
      </c>
      <c r="C49" s="1">
        <f t="shared" si="2"/>
        <v>0.9315339210506387</v>
      </c>
      <c r="D49" s="2">
        <f t="shared" si="3"/>
        <v>0.9895991150287627</v>
      </c>
      <c r="E49" s="1">
        <f t="shared" si="4"/>
        <v>34.00366824198499</v>
      </c>
    </row>
    <row r="50" spans="1:5" ht="15.75">
      <c r="A50" s="1">
        <v>35.15</v>
      </c>
      <c r="B50" s="1">
        <v>1.0011</v>
      </c>
      <c r="C50" s="1">
        <f t="shared" si="2"/>
        <v>0.9772587139327851</v>
      </c>
      <c r="D50" s="2">
        <f t="shared" si="3"/>
        <v>0.9895991150287627</v>
      </c>
      <c r="E50" s="1">
        <f t="shared" si="4"/>
        <v>35.51943354251924</v>
      </c>
    </row>
    <row r="51" spans="1:5" ht="15.75">
      <c r="A51" s="1">
        <v>36.65</v>
      </c>
      <c r="B51" s="1">
        <v>0.7518</v>
      </c>
      <c r="C51" s="1">
        <f t="shared" si="2"/>
        <v>0.7340036999513788</v>
      </c>
      <c r="D51" s="2">
        <f t="shared" si="3"/>
        <v>0.9895991150287627</v>
      </c>
      <c r="E51" s="1">
        <f t="shared" si="4"/>
        <v>37.035198843053486</v>
      </c>
    </row>
    <row r="52" spans="1:5" ht="15.75">
      <c r="A52" s="1">
        <v>38.15</v>
      </c>
      <c r="B52" s="1">
        <v>0.9081</v>
      </c>
      <c r="C52" s="1">
        <f t="shared" si="2"/>
        <v>0.8867341441614803</v>
      </c>
      <c r="D52" s="2">
        <f t="shared" si="3"/>
        <v>0.9895991150287627</v>
      </c>
      <c r="E52" s="1">
        <f t="shared" si="4"/>
        <v>38.550964143587734</v>
      </c>
    </row>
    <row r="53" spans="1:5" ht="15.75">
      <c r="A53" s="1">
        <v>39.65</v>
      </c>
      <c r="B53" s="1">
        <v>0.927</v>
      </c>
      <c r="C53" s="1">
        <f t="shared" si="2"/>
        <v>0.9053224889435031</v>
      </c>
      <c r="D53" s="2">
        <f t="shared" si="3"/>
        <v>0.9895991150287627</v>
      </c>
      <c r="E53" s="1">
        <f t="shared" si="4"/>
        <v>40.06672944412198</v>
      </c>
    </row>
    <row r="54" spans="1:5" ht="15.75">
      <c r="A54" s="1">
        <v>40.7</v>
      </c>
      <c r="B54" s="1">
        <v>0.8133</v>
      </c>
      <c r="C54" s="1">
        <f t="shared" si="2"/>
        <v>0.7943630130285585</v>
      </c>
      <c r="D54" s="2">
        <f t="shared" si="3"/>
        <v>0.9895991150287627</v>
      </c>
      <c r="E54" s="1">
        <f t="shared" si="4"/>
        <v>41.12776515449596</v>
      </c>
    </row>
    <row r="55" spans="1:5" ht="15.75">
      <c r="A55" s="1">
        <v>41.65</v>
      </c>
      <c r="B55" s="1">
        <v>1.0365</v>
      </c>
      <c r="C55" s="1">
        <f t="shared" si="2"/>
        <v>1.0124601954762589</v>
      </c>
      <c r="D55" s="2">
        <f t="shared" si="3"/>
        <v>0.9895991150287627</v>
      </c>
      <c r="E55" s="1">
        <f t="shared" si="4"/>
        <v>42.08774984483431</v>
      </c>
    </row>
    <row r="56" spans="1:5" ht="15.75">
      <c r="A56" s="1">
        <v>43.15</v>
      </c>
      <c r="B56" s="1">
        <v>0.9838</v>
      </c>
      <c r="C56" s="1">
        <f t="shared" si="2"/>
        <v>0.9611236562930374</v>
      </c>
      <c r="D56" s="2">
        <f t="shared" si="3"/>
        <v>0.9895991150287627</v>
      </c>
      <c r="E56" s="1">
        <f t="shared" si="4"/>
        <v>43.60351514536856</v>
      </c>
    </row>
    <row r="57" spans="1:5" ht="15.75">
      <c r="A57" s="1">
        <v>44.65</v>
      </c>
      <c r="B57" s="1">
        <v>1.2126</v>
      </c>
      <c r="C57" s="1">
        <f t="shared" si="2"/>
        <v>1.18482388314707</v>
      </c>
      <c r="D57" s="2">
        <f t="shared" si="3"/>
        <v>0.9895991150287627</v>
      </c>
      <c r="E57" s="1">
        <f t="shared" si="4"/>
        <v>45.11928044590281</v>
      </c>
    </row>
    <row r="58" spans="1:5" ht="15.75">
      <c r="A58" s="1">
        <v>46.15</v>
      </c>
      <c r="B58" s="1">
        <v>0.8626</v>
      </c>
      <c r="C58" s="1">
        <f t="shared" si="2"/>
        <v>0.8429648542482381</v>
      </c>
      <c r="D58" s="2">
        <f t="shared" si="3"/>
        <v>0.9895991150287627</v>
      </c>
      <c r="E58" s="1">
        <f t="shared" si="4"/>
        <v>46.63504574643706</v>
      </c>
    </row>
    <row r="59" spans="1:5" ht="15.75">
      <c r="A59" s="1">
        <v>47.65</v>
      </c>
      <c r="B59" s="1">
        <v>0.9687</v>
      </c>
      <c r="C59" s="1">
        <f t="shared" si="2"/>
        <v>0.9467887363959465</v>
      </c>
      <c r="D59" s="2">
        <f t="shared" si="3"/>
        <v>0.9895991150287627</v>
      </c>
      <c r="E59" s="1">
        <f t="shared" si="4"/>
        <v>48.150811046971306</v>
      </c>
    </row>
    <row r="60" spans="1:5" ht="15.75">
      <c r="A60" s="1">
        <v>49.15</v>
      </c>
      <c r="B60" s="1">
        <v>1.0186</v>
      </c>
      <c r="C60" s="1">
        <f t="shared" si="2"/>
        <v>0.9957062063587401</v>
      </c>
      <c r="D60" s="2">
        <f t="shared" si="3"/>
        <v>0.9895991150287627</v>
      </c>
      <c r="E60" s="1">
        <f t="shared" si="4"/>
        <v>49.666576347505554</v>
      </c>
    </row>
    <row r="61" spans="1:5" ht="15.75">
      <c r="A61" s="1">
        <v>50.3</v>
      </c>
      <c r="B61" s="1">
        <v>0.8787</v>
      </c>
      <c r="C61" s="1">
        <f t="shared" si="2"/>
        <v>0.8590472355186428</v>
      </c>
      <c r="D61" s="2">
        <f t="shared" si="3"/>
        <v>0.9895991150287627</v>
      </c>
      <c r="E61" s="1">
        <f t="shared" si="4"/>
        <v>50.828663077915145</v>
      </c>
    </row>
    <row r="62" spans="1:5" ht="15.75">
      <c r="A62" s="1">
        <v>51.1</v>
      </c>
      <c r="B62" s="1">
        <v>0.9825</v>
      </c>
      <c r="C62" s="1">
        <f t="shared" si="2"/>
        <v>0.9606008676734473</v>
      </c>
      <c r="D62" s="2">
        <f t="shared" si="3"/>
        <v>0.9895991150287627</v>
      </c>
      <c r="E62" s="1">
        <f t="shared" si="4"/>
        <v>51.637071238200086</v>
      </c>
    </row>
    <row r="63" spans="1:5" ht="15.75">
      <c r="A63" s="1">
        <v>52.25</v>
      </c>
      <c r="B63" s="1">
        <v>1.0815</v>
      </c>
      <c r="C63" s="1">
        <f t="shared" si="2"/>
        <v>1.057513221578949</v>
      </c>
      <c r="D63" s="2">
        <f t="shared" si="3"/>
        <v>0.9895991150287627</v>
      </c>
      <c r="E63" s="1">
        <f t="shared" si="4"/>
        <v>52.79915796860968</v>
      </c>
    </row>
    <row r="64" spans="1:5" ht="15.75">
      <c r="A64" s="1">
        <v>53.65</v>
      </c>
      <c r="B64" s="1">
        <v>1.0747</v>
      </c>
      <c r="C64" s="1">
        <f t="shared" si="2"/>
        <v>1.0510079793459137</v>
      </c>
      <c r="D64" s="2">
        <f t="shared" si="3"/>
        <v>0.9895991150287627</v>
      </c>
      <c r="E64" s="1">
        <f t="shared" si="4"/>
        <v>54.213872249108306</v>
      </c>
    </row>
    <row r="65" spans="1:5" ht="15.75">
      <c r="A65" s="1">
        <v>55.15</v>
      </c>
      <c r="B65" s="1">
        <v>1.1006</v>
      </c>
      <c r="C65" s="1">
        <f t="shared" si="2"/>
        <v>1.0764949450384513</v>
      </c>
      <c r="D65" s="2">
        <f t="shared" si="3"/>
        <v>0.9895991150287627</v>
      </c>
      <c r="E65" s="1">
        <f t="shared" si="4"/>
        <v>55.729637549642554</v>
      </c>
    </row>
    <row r="66" spans="1:5" ht="15.75">
      <c r="A66" s="1">
        <v>56.65</v>
      </c>
      <c r="B66" s="1">
        <v>1.1155</v>
      </c>
      <c r="C66" s="1">
        <f t="shared" si="2"/>
        <v>1.0912286847197685</v>
      </c>
      <c r="D66" s="2">
        <f t="shared" si="3"/>
        <v>0.9895991150287627</v>
      </c>
      <c r="E66" s="1">
        <f t="shared" si="4"/>
        <v>57.2454028501768</v>
      </c>
    </row>
    <row r="67" spans="1:5" ht="15.75">
      <c r="A67" s="1">
        <v>58.15</v>
      </c>
      <c r="B67" s="1">
        <v>1.107</v>
      </c>
      <c r="C67" s="1">
        <f t="shared" si="2"/>
        <v>1.0830724855946645</v>
      </c>
      <c r="D67" s="2">
        <f t="shared" si="3"/>
        <v>0.9895991150287627</v>
      </c>
      <c r="E67" s="1">
        <f t="shared" si="4"/>
        <v>58.76116815071105</v>
      </c>
    </row>
    <row r="68" spans="1:5" ht="15.75">
      <c r="A68" s="1">
        <v>59.7</v>
      </c>
      <c r="B68" s="1">
        <v>1.1337</v>
      </c>
      <c r="C68" s="1">
        <f t="shared" si="2"/>
        <v>1.1093634823428598</v>
      </c>
      <c r="D68" s="2">
        <f t="shared" si="3"/>
        <v>0.9895991150287627</v>
      </c>
      <c r="E68" s="1">
        <f t="shared" si="4"/>
        <v>60.32745896126311</v>
      </c>
    </row>
    <row r="69" spans="1:5" ht="15.75">
      <c r="A69" s="1">
        <v>60.7</v>
      </c>
      <c r="B69" s="1">
        <v>0.9565</v>
      </c>
      <c r="C69" s="1">
        <f t="shared" si="2"/>
        <v>0.9360588437393572</v>
      </c>
      <c r="D69" s="2">
        <f t="shared" si="3"/>
        <v>0.9895991150287627</v>
      </c>
      <c r="E69" s="1">
        <f t="shared" si="4"/>
        <v>61.33796916161928</v>
      </c>
    </row>
    <row r="70" spans="1:5" ht="15.75">
      <c r="A70" s="1">
        <v>62.15</v>
      </c>
      <c r="B70" s="1">
        <v>0.9332</v>
      </c>
      <c r="C70" s="1">
        <f t="shared" si="2"/>
        <v>0.9133862345298784</v>
      </c>
      <c r="D70" s="2">
        <f t="shared" si="3"/>
        <v>0.9895991150287627</v>
      </c>
      <c r="E70" s="1">
        <f t="shared" si="4"/>
        <v>62.80320895213571</v>
      </c>
    </row>
    <row r="71" spans="1:5" ht="15.75">
      <c r="A71" s="1">
        <v>63.65</v>
      </c>
      <c r="B71" s="1">
        <v>1.1774</v>
      </c>
      <c r="C71" s="1">
        <f t="shared" si="2"/>
        <v>1.1525703219571317</v>
      </c>
      <c r="D71" s="2">
        <f t="shared" si="3"/>
        <v>0.9895991150287627</v>
      </c>
      <c r="E71" s="1">
        <f t="shared" si="4"/>
        <v>64.31897425266996</v>
      </c>
    </row>
    <row r="72" spans="1:5" ht="15.75">
      <c r="A72" s="1">
        <v>65.15</v>
      </c>
      <c r="B72" s="1">
        <v>0.9613</v>
      </c>
      <c r="C72" s="1">
        <f t="shared" si="2"/>
        <v>0.9411655088682022</v>
      </c>
      <c r="D72" s="2">
        <f t="shared" si="3"/>
        <v>0.9895991150287627</v>
      </c>
      <c r="E72" s="1">
        <f t="shared" si="4"/>
        <v>65.83473955320422</v>
      </c>
    </row>
    <row r="73" spans="1:5" ht="15.75">
      <c r="A73" s="1">
        <v>66.65</v>
      </c>
      <c r="B73" s="1">
        <v>1.0291</v>
      </c>
      <c r="C73" s="1">
        <f t="shared" si="2"/>
        <v>1.0076931105519709</v>
      </c>
      <c r="D73" s="2">
        <f t="shared" si="3"/>
        <v>0.9895991150287627</v>
      </c>
      <c r="E73" s="1">
        <f t="shared" si="4"/>
        <v>67.35050485373847</v>
      </c>
    </row>
    <row r="74" spans="1:5" ht="15.75">
      <c r="A74" s="1">
        <v>68.15</v>
      </c>
      <c r="B74" s="1">
        <v>1.1137</v>
      </c>
      <c r="C74" s="1">
        <f t="shared" si="2"/>
        <v>1.0906931155468753</v>
      </c>
      <c r="D74" s="2">
        <f t="shared" si="3"/>
        <v>0.9895991150287627</v>
      </c>
      <c r="E74" s="1">
        <f t="shared" si="4"/>
        <v>68.86627015427273</v>
      </c>
    </row>
    <row r="75" spans="1:5" ht="15.75">
      <c r="A75" s="1">
        <v>69.65</v>
      </c>
      <c r="B75" s="1">
        <v>0.9577</v>
      </c>
      <c r="C75" s="1">
        <f t="shared" si="2"/>
        <v>0.938053204445807</v>
      </c>
      <c r="D75" s="2">
        <f t="shared" si="3"/>
        <v>0.9895991150287627</v>
      </c>
      <c r="E75" s="1">
        <f t="shared" si="4"/>
        <v>70.38203545480698</v>
      </c>
    </row>
    <row r="76" spans="1:5" ht="15.75">
      <c r="A76" s="1">
        <v>70.95</v>
      </c>
      <c r="B76" s="1">
        <v>0.9965</v>
      </c>
      <c r="C76" s="1">
        <f t="shared" si="2"/>
        <v>0.9761811718926987</v>
      </c>
      <c r="D76" s="2">
        <f t="shared" si="3"/>
        <v>0.9895991150287627</v>
      </c>
      <c r="E76" s="1">
        <f t="shared" si="4"/>
        <v>71.69569871527</v>
      </c>
    </row>
    <row r="77" spans="1:5" ht="15.75">
      <c r="A77" s="1">
        <v>71.65</v>
      </c>
      <c r="B77" s="1">
        <v>0.9394</v>
      </c>
      <c r="C77" s="1">
        <f t="shared" si="2"/>
        <v>0.9203083609775015</v>
      </c>
      <c r="D77" s="2">
        <f t="shared" si="3"/>
        <v>0.9895991150287627</v>
      </c>
      <c r="E77" s="1">
        <f t="shared" si="4"/>
        <v>72.40305585551931</v>
      </c>
    </row>
    <row r="78" spans="1:5" ht="15.75">
      <c r="A78" s="1">
        <v>73.1</v>
      </c>
      <c r="B78" s="1">
        <v>0.9832</v>
      </c>
      <c r="C78" s="1">
        <f t="shared" si="2"/>
        <v>0.9633545910367197</v>
      </c>
      <c r="D78" s="2">
        <f t="shared" si="3"/>
        <v>0.9895991150287627</v>
      </c>
      <c r="E78" s="1">
        <f t="shared" si="4"/>
        <v>73.86829564603575</v>
      </c>
    </row>
    <row r="79" spans="1:5" ht="15.75">
      <c r="A79" s="1">
        <v>74.6</v>
      </c>
      <c r="B79" s="1">
        <v>0.9793</v>
      </c>
      <c r="C79" s="1">
        <f t="shared" si="2"/>
        <v>0.9596738413612992</v>
      </c>
      <c r="D79" s="2">
        <f t="shared" si="3"/>
        <v>0.9895991150287627</v>
      </c>
      <c r="E79" s="1">
        <f t="shared" si="4"/>
        <v>75.38406094657</v>
      </c>
    </row>
    <row r="80" spans="1:5" ht="15.75">
      <c r="A80" s="1">
        <v>76</v>
      </c>
      <c r="B80" s="1">
        <v>0.9946</v>
      </c>
      <c r="C80" s="1">
        <f t="shared" si="2"/>
        <v>0.9748004251685762</v>
      </c>
      <c r="D80" s="2">
        <f t="shared" si="3"/>
        <v>0.9895991150287627</v>
      </c>
      <c r="E80" s="1">
        <f t="shared" si="4"/>
        <v>76.79877522706865</v>
      </c>
    </row>
    <row r="81" spans="1:5" ht="15.75">
      <c r="A81" s="1">
        <v>77.5</v>
      </c>
      <c r="B81" s="1">
        <v>1.1576</v>
      </c>
      <c r="C81" s="1">
        <f t="shared" si="2"/>
        <v>1.1347216892727623</v>
      </c>
      <c r="D81" s="2">
        <f t="shared" si="3"/>
        <v>0.9895991150287627</v>
      </c>
      <c r="E81" s="1">
        <f t="shared" si="4"/>
        <v>78.3145405276029</v>
      </c>
    </row>
    <row r="82" spans="1:5" ht="15.75">
      <c r="A82" s="1">
        <v>79</v>
      </c>
      <c r="B82" s="1">
        <v>1.0016</v>
      </c>
      <c r="C82" s="1">
        <f t="shared" si="2"/>
        <v>0.9819485372928435</v>
      </c>
      <c r="D82" s="2">
        <f t="shared" si="3"/>
        <v>0.9895991150287627</v>
      </c>
      <c r="E82" s="1">
        <f t="shared" si="4"/>
        <v>79.83030582813716</v>
      </c>
    </row>
    <row r="83" spans="1:5" ht="15.75">
      <c r="A83" s="1">
        <v>80.15</v>
      </c>
      <c r="B83" s="1">
        <v>0.9953</v>
      </c>
      <c r="C83" s="1">
        <f t="shared" si="2"/>
        <v>0.9758816442536363</v>
      </c>
      <c r="D83" s="2">
        <f t="shared" si="3"/>
        <v>0.9895991150287627</v>
      </c>
      <c r="E83" s="1">
        <f t="shared" si="4"/>
        <v>80.99239255854675</v>
      </c>
    </row>
    <row r="84" spans="1:5" ht="15.75">
      <c r="A84" s="1">
        <v>81.15</v>
      </c>
      <c r="B84" s="1">
        <v>1.0068</v>
      </c>
      <c r="C84" s="1">
        <f t="shared" si="2"/>
        <v>0.9872535966602192</v>
      </c>
      <c r="D84" s="2">
        <f t="shared" si="3"/>
        <v>0.9895991150287627</v>
      </c>
      <c r="E84" s="1">
        <f t="shared" si="4"/>
        <v>82.00290275890292</v>
      </c>
    </row>
    <row r="85" spans="1:5" ht="15.75">
      <c r="A85" s="1">
        <v>82.65</v>
      </c>
      <c r="B85" s="1">
        <v>0.905</v>
      </c>
      <c r="C85" s="1">
        <f t="shared" si="2"/>
        <v>0.8875598497062576</v>
      </c>
      <c r="D85" s="2">
        <f t="shared" si="3"/>
        <v>0.9895991150287627</v>
      </c>
      <c r="E85" s="1">
        <f t="shared" si="4"/>
        <v>83.51866805943718</v>
      </c>
    </row>
    <row r="86" spans="1:5" ht="15.75">
      <c r="A86" s="1">
        <v>84.1</v>
      </c>
      <c r="B86" s="1">
        <v>1.0095</v>
      </c>
      <c r="C86" s="1">
        <f t="shared" si="2"/>
        <v>0.9901860779580661</v>
      </c>
      <c r="D86" s="2">
        <f t="shared" si="3"/>
        <v>0.9895991150287627</v>
      </c>
      <c r="E86" s="1">
        <f t="shared" si="4"/>
        <v>84.98390784995361</v>
      </c>
    </row>
    <row r="87" spans="1:5" ht="15.75">
      <c r="A87" s="1">
        <v>85.75</v>
      </c>
      <c r="B87" s="1">
        <v>1.0256</v>
      </c>
      <c r="C87" s="1">
        <f t="shared" si="2"/>
        <v>1.006139942409644</v>
      </c>
      <c r="D87" s="2">
        <f t="shared" si="3"/>
        <v>0.9895991150287627</v>
      </c>
      <c r="E87" s="1">
        <f t="shared" si="4"/>
        <v>86.65124968054128</v>
      </c>
    </row>
    <row r="88" spans="1:5" ht="15.75">
      <c r="A88" s="1">
        <v>87.15</v>
      </c>
      <c r="B88" s="1">
        <v>1.0859</v>
      </c>
      <c r="C88" s="1">
        <f t="shared" si="2"/>
        <v>1.0654412306465812</v>
      </c>
      <c r="D88" s="2">
        <f t="shared" si="3"/>
        <v>0.9895991150287627</v>
      </c>
      <c r="E88" s="1">
        <f t="shared" si="4"/>
        <v>88.06596396103993</v>
      </c>
    </row>
    <row r="89" spans="1:5" ht="15.75">
      <c r="A89" s="1">
        <v>87.15</v>
      </c>
      <c r="B89" s="1">
        <v>1.0859</v>
      </c>
      <c r="C89" s="1">
        <f t="shared" si="2"/>
        <v>1.0654412306465812</v>
      </c>
      <c r="D89" s="2">
        <f t="shared" si="3"/>
        <v>0.9895991150287627</v>
      </c>
      <c r="E89" s="1">
        <f t="shared" si="4"/>
        <v>88.06596396103993</v>
      </c>
    </row>
    <row r="90" spans="1:5" ht="15.75">
      <c r="A90" s="1">
        <v>88.65</v>
      </c>
      <c r="B90" s="1">
        <v>1.066</v>
      </c>
      <c r="C90" s="1">
        <f t="shared" si="2"/>
        <v>1.0460691265176385</v>
      </c>
      <c r="D90" s="2">
        <f t="shared" si="3"/>
        <v>0.9895991150287627</v>
      </c>
      <c r="E90" s="1">
        <f t="shared" si="4"/>
        <v>89.58172926157418</v>
      </c>
    </row>
    <row r="91" spans="1:5" ht="15.75">
      <c r="A91" s="1">
        <v>88.65</v>
      </c>
      <c r="B91" s="1">
        <v>1.066</v>
      </c>
      <c r="C91" s="1">
        <f aca="true" t="shared" si="5" ref="C91:C131">B91*(1+($I$37+$I$38*A91)/(1282900)+($I$39+A91*$I$40-$I$41)/400)</f>
        <v>1.0460691265176385</v>
      </c>
      <c r="D91" s="2">
        <f aca="true" t="shared" si="6" ref="D91:D131">$G$27</f>
        <v>0.9895991150287627</v>
      </c>
      <c r="E91" s="1">
        <f aca="true" t="shared" si="7" ref="E91:E131">E90+(A91-A90)/D91</f>
        <v>89.58172926157418</v>
      </c>
    </row>
    <row r="92" spans="1:5" ht="15.75">
      <c r="A92" s="1">
        <v>89.75</v>
      </c>
      <c r="B92" s="1">
        <v>1.0016</v>
      </c>
      <c r="C92" s="1">
        <f t="shared" si="5"/>
        <v>0.9829786081531977</v>
      </c>
      <c r="D92" s="2">
        <f t="shared" si="6"/>
        <v>0.9895991150287627</v>
      </c>
      <c r="E92" s="1">
        <f t="shared" si="7"/>
        <v>90.69329048196596</v>
      </c>
    </row>
    <row r="93" spans="1:5" ht="15.75">
      <c r="A93" s="1">
        <v>90.65</v>
      </c>
      <c r="B93" s="1">
        <v>0.8913</v>
      </c>
      <c r="C93" s="1">
        <f t="shared" si="5"/>
        <v>0.8748060082005266</v>
      </c>
      <c r="D93" s="2">
        <f t="shared" si="6"/>
        <v>0.9895991150287627</v>
      </c>
      <c r="E93" s="1">
        <f t="shared" si="7"/>
        <v>91.60274966228651</v>
      </c>
    </row>
    <row r="94" spans="1:5" ht="15.75">
      <c r="A94" s="1">
        <v>92.2</v>
      </c>
      <c r="B94" s="1">
        <v>1.0259</v>
      </c>
      <c r="C94" s="1">
        <f t="shared" si="5"/>
        <v>1.0070672870733561</v>
      </c>
      <c r="D94" s="2">
        <f t="shared" si="6"/>
        <v>0.9895991150287627</v>
      </c>
      <c r="E94" s="1">
        <f t="shared" si="7"/>
        <v>93.16904047283857</v>
      </c>
    </row>
    <row r="95" spans="1:5" ht="15.75">
      <c r="A95" s="1">
        <v>93.65</v>
      </c>
      <c r="B95" s="1">
        <v>0.9972</v>
      </c>
      <c r="C95" s="1">
        <f t="shared" si="5"/>
        <v>0.9790324698643146</v>
      </c>
      <c r="D95" s="2">
        <f t="shared" si="6"/>
        <v>0.9895991150287627</v>
      </c>
      <c r="E95" s="1">
        <f t="shared" si="7"/>
        <v>94.63428026335502</v>
      </c>
    </row>
    <row r="96" spans="1:5" ht="15.75">
      <c r="A96" s="1">
        <v>95.15</v>
      </c>
      <c r="B96" s="1">
        <v>0.9252</v>
      </c>
      <c r="C96" s="1">
        <f t="shared" si="5"/>
        <v>0.9084769722170004</v>
      </c>
      <c r="D96" s="2">
        <f t="shared" si="6"/>
        <v>0.9895991150287627</v>
      </c>
      <c r="E96" s="1">
        <f t="shared" si="7"/>
        <v>96.15004556388928</v>
      </c>
    </row>
    <row r="97" spans="1:5" ht="15.75">
      <c r="A97" s="1">
        <v>96.65</v>
      </c>
      <c r="B97" s="1">
        <v>1.1755</v>
      </c>
      <c r="C97" s="1">
        <f t="shared" si="5"/>
        <v>1.1544214751744826</v>
      </c>
      <c r="D97" s="2">
        <f t="shared" si="6"/>
        <v>0.9895991150287627</v>
      </c>
      <c r="E97" s="1">
        <f t="shared" si="7"/>
        <v>97.66581086442353</v>
      </c>
    </row>
    <row r="98" spans="1:5" ht="15.75">
      <c r="A98" s="1">
        <v>97.77</v>
      </c>
      <c r="B98" s="1">
        <v>1.287</v>
      </c>
      <c r="C98" s="1">
        <f t="shared" si="5"/>
        <v>1.264060007434958</v>
      </c>
      <c r="D98" s="2">
        <f t="shared" si="6"/>
        <v>0.9895991150287627</v>
      </c>
      <c r="E98" s="1">
        <f t="shared" si="7"/>
        <v>98.79758228882243</v>
      </c>
    </row>
    <row r="99" spans="1:5" ht="15.75">
      <c r="A99" s="1">
        <v>98.72</v>
      </c>
      <c r="B99" s="1">
        <v>1.0033</v>
      </c>
      <c r="C99" s="1">
        <f t="shared" si="5"/>
        <v>0.9855079714796812</v>
      </c>
      <c r="D99" s="2">
        <f t="shared" si="6"/>
        <v>0.9895991150287627</v>
      </c>
      <c r="E99" s="1">
        <f t="shared" si="7"/>
        <v>99.75756697916079</v>
      </c>
    </row>
    <row r="100" spans="1:5" ht="15.75">
      <c r="A100" s="1">
        <v>100.78</v>
      </c>
      <c r="B100" s="1">
        <v>1.1239</v>
      </c>
      <c r="C100" s="1">
        <f t="shared" si="5"/>
        <v>1.1041908030174967</v>
      </c>
      <c r="D100" s="2">
        <f t="shared" si="6"/>
        <v>0.9895991150287627</v>
      </c>
      <c r="E100" s="1">
        <f t="shared" si="7"/>
        <v>101.83921799189449</v>
      </c>
    </row>
    <row r="101" spans="1:5" ht="15.75">
      <c r="A101" s="1">
        <v>102.23</v>
      </c>
      <c r="B101" s="1">
        <v>1.0879</v>
      </c>
      <c r="C101" s="1">
        <f t="shared" si="5"/>
        <v>1.0689730257436005</v>
      </c>
      <c r="D101" s="2">
        <f t="shared" si="6"/>
        <v>0.9895991150287627</v>
      </c>
      <c r="E101" s="1">
        <f t="shared" si="7"/>
        <v>103.30445778241094</v>
      </c>
    </row>
    <row r="102" spans="1:5" ht="15.75">
      <c r="A102" s="1">
        <v>103.68</v>
      </c>
      <c r="B102" s="1">
        <v>0.9673</v>
      </c>
      <c r="C102" s="1">
        <f t="shared" si="5"/>
        <v>0.9506053719530503</v>
      </c>
      <c r="D102" s="2">
        <f t="shared" si="6"/>
        <v>0.9895991150287627</v>
      </c>
      <c r="E102" s="1">
        <f t="shared" si="7"/>
        <v>104.76969757292738</v>
      </c>
    </row>
    <row r="103" spans="1:5" ht="15.75">
      <c r="A103" s="1">
        <v>105.23</v>
      </c>
      <c r="B103" s="1">
        <v>1.0229</v>
      </c>
      <c r="C103" s="1">
        <f t="shared" si="5"/>
        <v>1.005397452012287</v>
      </c>
      <c r="D103" s="2">
        <f t="shared" si="6"/>
        <v>0.9895991150287627</v>
      </c>
      <c r="E103" s="1">
        <f t="shared" si="7"/>
        <v>106.33598838347945</v>
      </c>
    </row>
    <row r="104" spans="1:5" ht="15.75">
      <c r="A104" s="1">
        <v>106.73</v>
      </c>
      <c r="B104" s="1">
        <v>1.0538</v>
      </c>
      <c r="C104" s="1">
        <f t="shared" si="5"/>
        <v>1.035919952572045</v>
      </c>
      <c r="D104" s="2">
        <f t="shared" si="6"/>
        <v>0.9895991150287627</v>
      </c>
      <c r="E104" s="1">
        <f t="shared" si="7"/>
        <v>107.8517536840137</v>
      </c>
    </row>
    <row r="105" spans="1:5" ht="15.75">
      <c r="A105" s="1">
        <v>108.23</v>
      </c>
      <c r="B105" s="1">
        <v>0.9049</v>
      </c>
      <c r="C105" s="1">
        <f t="shared" si="5"/>
        <v>0.8896762246073828</v>
      </c>
      <c r="D105" s="2">
        <f t="shared" si="6"/>
        <v>0.9895991150287627</v>
      </c>
      <c r="E105" s="1">
        <f t="shared" si="7"/>
        <v>109.36751898454796</v>
      </c>
    </row>
    <row r="106" spans="1:5" ht="15.75">
      <c r="A106" s="1">
        <v>109.48</v>
      </c>
      <c r="B106" s="1">
        <v>1.0247</v>
      </c>
      <c r="C106" s="1">
        <f t="shared" si="5"/>
        <v>1.0075832822009423</v>
      </c>
      <c r="D106" s="2">
        <f t="shared" si="6"/>
        <v>0.9895991150287627</v>
      </c>
      <c r="E106" s="1">
        <f t="shared" si="7"/>
        <v>110.63065673499317</v>
      </c>
    </row>
    <row r="107" spans="1:5" ht="15.75">
      <c r="A107" s="1">
        <v>110</v>
      </c>
      <c r="B107" s="1">
        <v>0.9314</v>
      </c>
      <c r="C107" s="1">
        <f t="shared" si="5"/>
        <v>0.915888111584331</v>
      </c>
      <c r="D107" s="2">
        <f t="shared" si="6"/>
        <v>0.9895991150287627</v>
      </c>
      <c r="E107" s="1">
        <f t="shared" si="7"/>
        <v>111.15612203917837</v>
      </c>
    </row>
    <row r="108" spans="1:5" ht="15.75">
      <c r="A108" s="1">
        <v>110.98</v>
      </c>
      <c r="B108" s="1">
        <v>0.8929</v>
      </c>
      <c r="C108" s="1">
        <f t="shared" si="5"/>
        <v>0.8781130182287582</v>
      </c>
      <c r="D108" s="2">
        <f t="shared" si="6"/>
        <v>0.9895991150287627</v>
      </c>
      <c r="E108" s="1">
        <f t="shared" si="7"/>
        <v>112.14642203552742</v>
      </c>
    </row>
    <row r="109" spans="1:5" ht="15.75">
      <c r="A109" s="1">
        <v>112.98</v>
      </c>
      <c r="B109" s="1">
        <v>1.0106</v>
      </c>
      <c r="C109" s="1">
        <f t="shared" si="5"/>
        <v>0.994057195809539</v>
      </c>
      <c r="D109" s="2">
        <f t="shared" si="6"/>
        <v>0.9895991150287627</v>
      </c>
      <c r="E109" s="1">
        <f t="shared" si="7"/>
        <v>114.16744243623975</v>
      </c>
    </row>
    <row r="110" spans="1:5" ht="15.75">
      <c r="A110" s="1">
        <v>114.11</v>
      </c>
      <c r="B110" s="1">
        <v>0.869</v>
      </c>
      <c r="C110" s="1">
        <f t="shared" si="5"/>
        <v>0.854869029826383</v>
      </c>
      <c r="D110" s="2">
        <f t="shared" si="6"/>
        <v>0.9895991150287627</v>
      </c>
      <c r="E110" s="1">
        <f t="shared" si="7"/>
        <v>115.30931896264222</v>
      </c>
    </row>
    <row r="111" spans="1:5" ht="15.75">
      <c r="A111" s="1">
        <v>115.83</v>
      </c>
      <c r="B111" s="1">
        <v>1.1072</v>
      </c>
      <c r="C111" s="1">
        <f t="shared" si="5"/>
        <v>1.0893778030602506</v>
      </c>
      <c r="D111" s="2">
        <f t="shared" si="6"/>
        <v>0.9895991150287627</v>
      </c>
      <c r="E111" s="1">
        <f t="shared" si="7"/>
        <v>117.04739650725483</v>
      </c>
    </row>
    <row r="112" spans="1:5" ht="15.75">
      <c r="A112" s="1">
        <v>117.35</v>
      </c>
      <c r="B112" s="1">
        <v>1.0886</v>
      </c>
      <c r="C112" s="1">
        <f t="shared" si="5"/>
        <v>1.0712354988118764</v>
      </c>
      <c r="D112" s="2">
        <f t="shared" si="6"/>
        <v>0.9895991150287627</v>
      </c>
      <c r="E112" s="1">
        <f t="shared" si="7"/>
        <v>118.5833720117962</v>
      </c>
    </row>
    <row r="113" spans="1:5" ht="15.75">
      <c r="A113" s="1">
        <v>118.83</v>
      </c>
      <c r="B113" s="1">
        <v>0.9884</v>
      </c>
      <c r="C113" s="1">
        <f t="shared" si="5"/>
        <v>0.9727737567878452</v>
      </c>
      <c r="D113" s="2">
        <f t="shared" si="6"/>
        <v>0.9895991150287627</v>
      </c>
      <c r="E113" s="1">
        <f t="shared" si="7"/>
        <v>120.07892710832333</v>
      </c>
    </row>
    <row r="114" spans="1:5" ht="15.75">
      <c r="A114" s="1">
        <v>119.15</v>
      </c>
      <c r="B114" s="1">
        <v>0.955</v>
      </c>
      <c r="C114" s="1">
        <f t="shared" si="5"/>
        <v>0.9399310345771349</v>
      </c>
      <c r="D114" s="2">
        <f t="shared" si="6"/>
        <v>0.9895991150287627</v>
      </c>
      <c r="E114" s="1">
        <f t="shared" si="7"/>
        <v>120.4022903724373</v>
      </c>
    </row>
    <row r="115" spans="1:5" ht="15.75">
      <c r="A115" s="1">
        <v>120.65</v>
      </c>
      <c r="B115" s="1">
        <v>0.9171</v>
      </c>
      <c r="C115" s="1">
        <f t="shared" si="5"/>
        <v>0.9027606644526245</v>
      </c>
      <c r="D115" s="2">
        <f t="shared" si="6"/>
        <v>0.9895991150287627</v>
      </c>
      <c r="E115" s="1">
        <f t="shared" si="7"/>
        <v>121.91805567297156</v>
      </c>
    </row>
    <row r="116" spans="1:5" ht="15.75">
      <c r="A116" s="1">
        <v>123.65</v>
      </c>
      <c r="B116" s="1">
        <v>1.0008</v>
      </c>
      <c r="C116" s="1">
        <f t="shared" si="5"/>
        <v>0.9854392034479462</v>
      </c>
      <c r="D116" s="2">
        <f t="shared" si="6"/>
        <v>0.9895991150287627</v>
      </c>
      <c r="E116" s="1">
        <f t="shared" si="7"/>
        <v>124.94958627404006</v>
      </c>
    </row>
    <row r="117" spans="1:5" ht="15.75">
      <c r="A117" s="1">
        <v>125.2</v>
      </c>
      <c r="B117" s="1">
        <v>0.8258</v>
      </c>
      <c r="C117" s="1">
        <f t="shared" si="5"/>
        <v>0.8132476474661954</v>
      </c>
      <c r="D117" s="2">
        <f t="shared" si="6"/>
        <v>0.9895991150287627</v>
      </c>
      <c r="E117" s="1">
        <f t="shared" si="7"/>
        <v>126.51587708459212</v>
      </c>
    </row>
    <row r="118" spans="1:5" ht="15.75">
      <c r="A118" s="1">
        <v>126.7</v>
      </c>
      <c r="B118" s="1">
        <v>1.0731</v>
      </c>
      <c r="C118" s="1">
        <f t="shared" si="5"/>
        <v>1.056942620963291</v>
      </c>
      <c r="D118" s="2">
        <f t="shared" si="6"/>
        <v>0.9895991150287627</v>
      </c>
      <c r="E118" s="1">
        <f t="shared" si="7"/>
        <v>128.03164238512636</v>
      </c>
    </row>
    <row r="119" spans="1:5" ht="15.75">
      <c r="A119" s="1">
        <v>127.9</v>
      </c>
      <c r="B119" s="1">
        <v>1.04</v>
      </c>
      <c r="C119" s="1">
        <f t="shared" si="5"/>
        <v>1.0244603918017832</v>
      </c>
      <c r="D119" s="2">
        <f t="shared" si="6"/>
        <v>0.9895991150287627</v>
      </c>
      <c r="E119" s="1">
        <f t="shared" si="7"/>
        <v>129.24425462555376</v>
      </c>
    </row>
    <row r="120" spans="1:5" ht="15.75">
      <c r="A120" s="1">
        <v>128.4</v>
      </c>
      <c r="B120" s="1">
        <v>1.0223</v>
      </c>
      <c r="C120" s="1">
        <f t="shared" si="5"/>
        <v>1.0070737644107355</v>
      </c>
      <c r="D120" s="2">
        <f t="shared" si="6"/>
        <v>0.9895991150287627</v>
      </c>
      <c r="E120" s="1">
        <f t="shared" si="7"/>
        <v>129.74950972573185</v>
      </c>
    </row>
    <row r="121" spans="1:5" ht="15.75">
      <c r="A121" s="1">
        <v>130.15</v>
      </c>
      <c r="B121" s="1">
        <v>0.8799</v>
      </c>
      <c r="C121" s="1">
        <f t="shared" si="5"/>
        <v>0.8669419950280962</v>
      </c>
      <c r="D121" s="2">
        <f t="shared" si="6"/>
        <v>0.9895991150287627</v>
      </c>
      <c r="E121" s="1">
        <f t="shared" si="7"/>
        <v>131.51790257635514</v>
      </c>
    </row>
    <row r="122" spans="1:5" ht="15.75">
      <c r="A122" s="1">
        <v>133.11</v>
      </c>
      <c r="B122" s="1">
        <v>1.0662</v>
      </c>
      <c r="C122" s="1">
        <f t="shared" si="5"/>
        <v>1.0508003366709895</v>
      </c>
      <c r="D122" s="2">
        <f t="shared" si="6"/>
        <v>0.9895991150287627</v>
      </c>
      <c r="E122" s="1">
        <f t="shared" si="7"/>
        <v>134.5090127694094</v>
      </c>
    </row>
    <row r="123" spans="1:5" ht="15.75">
      <c r="A123" s="1">
        <v>134.59</v>
      </c>
      <c r="B123" s="1">
        <v>1.0148</v>
      </c>
      <c r="C123" s="1">
        <f t="shared" si="5"/>
        <v>1.000286416112594</v>
      </c>
      <c r="D123" s="2">
        <f t="shared" si="6"/>
        <v>0.9895991150287627</v>
      </c>
      <c r="E123" s="1">
        <f t="shared" si="7"/>
        <v>136.0045678659365</v>
      </c>
    </row>
    <row r="124" spans="1:5" ht="15.75">
      <c r="A124" s="1">
        <v>136.17</v>
      </c>
      <c r="B124" s="1">
        <v>1.0117</v>
      </c>
      <c r="C124" s="1">
        <f t="shared" si="5"/>
        <v>0.9973836751736967</v>
      </c>
      <c r="D124" s="2">
        <f t="shared" si="6"/>
        <v>0.9895991150287627</v>
      </c>
      <c r="E124" s="1">
        <f t="shared" si="7"/>
        <v>137.60117398249923</v>
      </c>
    </row>
    <row r="125" spans="1:5" ht="15.75">
      <c r="A125" s="1">
        <v>137.4</v>
      </c>
      <c r="B125" s="1">
        <v>0.9319</v>
      </c>
      <c r="C125" s="1">
        <f t="shared" si="5"/>
        <v>0.9188225634974388</v>
      </c>
      <c r="D125" s="2">
        <f t="shared" si="6"/>
        <v>0.9895991150287627</v>
      </c>
      <c r="E125" s="1">
        <f t="shared" si="7"/>
        <v>138.84410152893733</v>
      </c>
    </row>
    <row r="126" spans="1:5" ht="15.75">
      <c r="A126" s="1">
        <v>138.3</v>
      </c>
      <c r="B126" s="1">
        <v>1.0876</v>
      </c>
      <c r="C126" s="1">
        <f t="shared" si="5"/>
        <v>1.072431254549242</v>
      </c>
      <c r="D126" s="2">
        <f t="shared" si="6"/>
        <v>0.9895991150287627</v>
      </c>
      <c r="E126" s="1">
        <f t="shared" si="7"/>
        <v>139.7535607092579</v>
      </c>
    </row>
    <row r="127" spans="1:5" ht="15.75">
      <c r="A127" s="1">
        <v>139.65</v>
      </c>
      <c r="B127" s="1">
        <v>1.0297</v>
      </c>
      <c r="C127" s="1">
        <f t="shared" si="5"/>
        <v>1.0154717721054523</v>
      </c>
      <c r="D127" s="2">
        <f t="shared" si="6"/>
        <v>0.9895991150287627</v>
      </c>
      <c r="E127" s="1">
        <f t="shared" si="7"/>
        <v>141.1177494797387</v>
      </c>
    </row>
    <row r="128" spans="1:5" ht="15.75">
      <c r="A128" s="1">
        <v>142.56</v>
      </c>
      <c r="B128" s="1">
        <v>1.076</v>
      </c>
      <c r="C128" s="1">
        <f t="shared" si="5"/>
        <v>1.0614315563791534</v>
      </c>
      <c r="D128" s="2">
        <f t="shared" si="6"/>
        <v>0.9895991150287627</v>
      </c>
      <c r="E128" s="1">
        <f t="shared" si="7"/>
        <v>144.05833416277514</v>
      </c>
    </row>
    <row r="129" spans="1:5" ht="15.75">
      <c r="A129" s="1">
        <v>144.05</v>
      </c>
      <c r="B129" s="1">
        <v>1.0659</v>
      </c>
      <c r="C129" s="1">
        <f t="shared" si="5"/>
        <v>1.0516202430074295</v>
      </c>
      <c r="D129" s="2">
        <f t="shared" si="6"/>
        <v>0.9895991150287627</v>
      </c>
      <c r="E129" s="1">
        <f t="shared" si="7"/>
        <v>145.56399436130584</v>
      </c>
    </row>
    <row r="130" spans="1:5" ht="15.75">
      <c r="A130" s="1">
        <v>145.55</v>
      </c>
      <c r="B130" s="1">
        <v>0.7327</v>
      </c>
      <c r="C130" s="1">
        <f t="shared" si="5"/>
        <v>0.7229892338291616</v>
      </c>
      <c r="D130" s="2">
        <f t="shared" si="6"/>
        <v>0.9895991150287627</v>
      </c>
      <c r="E130" s="1">
        <f t="shared" si="7"/>
        <v>147.0797596618401</v>
      </c>
    </row>
    <row r="131" spans="1:5" ht="15.75">
      <c r="A131" s="1">
        <v>146.73</v>
      </c>
      <c r="B131" s="1">
        <v>0.9423</v>
      </c>
      <c r="C131" s="1">
        <f t="shared" si="5"/>
        <v>0.9299176951990098</v>
      </c>
      <c r="D131" s="2">
        <f t="shared" si="6"/>
        <v>0.9895991150287627</v>
      </c>
      <c r="E131" s="1">
        <f t="shared" si="7"/>
        <v>148.27216169826033</v>
      </c>
    </row>
    <row r="132" spans="1:5" ht="15.75">
      <c r="A132" s="3"/>
      <c r="B132" s="3"/>
      <c r="E132" s="1"/>
    </row>
    <row r="133" spans="1:5" ht="15.75">
      <c r="A133" s="3"/>
      <c r="B133" s="3"/>
      <c r="E133" s="1"/>
    </row>
    <row r="134" spans="1:5" ht="15.75">
      <c r="A134" s="3"/>
      <c r="B134" s="3"/>
      <c r="E134" s="1"/>
    </row>
    <row r="135" spans="1:5" ht="15.75">
      <c r="A135" s="3"/>
      <c r="B135" s="3"/>
      <c r="E135" s="1"/>
    </row>
    <row r="136" spans="1:5" ht="15.75">
      <c r="A136" s="3"/>
      <c r="B136" s="3"/>
      <c r="E136" s="1"/>
    </row>
    <row r="137" spans="1:5" ht="15.75">
      <c r="A137" s="3"/>
      <c r="B137" s="3"/>
      <c r="E137" s="1"/>
    </row>
    <row r="138" spans="1:5" ht="15.75">
      <c r="A138" s="3"/>
      <c r="B138" s="3"/>
      <c r="E138" s="1"/>
    </row>
    <row r="139" spans="1:5" ht="15.75">
      <c r="A139" s="3"/>
      <c r="B139" s="3"/>
      <c r="E139" s="1"/>
    </row>
    <row r="140" spans="1:5" ht="15.75">
      <c r="A140" s="3"/>
      <c r="B140" s="3"/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  <row r="280" ht="15.75">
      <c r="E280" s="1"/>
    </row>
    <row r="281" ht="15.75">
      <c r="E281" s="1"/>
    </row>
    <row r="282" ht="15.75">
      <c r="E282" s="1"/>
    </row>
    <row r="283" ht="15.75">
      <c r="E283" s="1"/>
    </row>
    <row r="284" ht="15.75">
      <c r="E284" s="1"/>
    </row>
    <row r="285" ht="15.75">
      <c r="E28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