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73A" sheetId="1" r:id="rId1"/>
    <sheet name="1074A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<sst xmlns="http://schemas.openxmlformats.org/spreadsheetml/2006/main" count="43" uniqueCount="22">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</sst>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3">
    <font>
      <sz val="12"/>
      <name val="Times New Roman"/>
      <family val="0"/>
    </font>
    <font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2" width="11.00390625" style="4" customWidth="1"/>
    <col min="3" max="4" width="11.00390625" style="5" customWidth="1"/>
    <col min="5" max="5" width="11.00390625" style="6" customWidth="1"/>
    <col min="6" max="6" width="10.00390625" style="6" bestFit="1" customWidth="1"/>
    <col min="7" max="16384" width="11.00390625" style="6" customWidth="1"/>
  </cols>
  <sheetData>
    <row r="1" spans="1:9" ht="15.75">
      <c r="A1" s="4" t="s">
        <v>0</v>
      </c>
      <c r="B1" s="4" t="s">
        <v>1</v>
      </c>
      <c r="C1" s="5" t="s">
        <v>2</v>
      </c>
      <c r="G1" s="4" t="s">
        <v>3</v>
      </c>
      <c r="H1" s="7"/>
      <c r="I1" s="6" t="s">
        <v>4</v>
      </c>
    </row>
    <row r="2" spans="5:7" ht="15.75">
      <c r="E2" s="7" t="s">
        <v>5</v>
      </c>
      <c r="F2" s="8" t="s">
        <v>6</v>
      </c>
      <c r="G2" s="4"/>
    </row>
    <row r="3" spans="1:7" ht="15.75">
      <c r="A3" s="6">
        <v>0</v>
      </c>
      <c r="B3" s="6"/>
      <c r="C3" s="5">
        <v>0</v>
      </c>
      <c r="F3" s="8">
        <f>1000*1/SLOPE(C3:C13,B3:B13)</f>
        <v>50.22632941933936</v>
      </c>
      <c r="G3" s="4">
        <f>INTERCEPT(B4:B13,A4:A13)</f>
        <v>4.3361008771929965</v>
      </c>
    </row>
    <row r="4" spans="1:9" ht="15.75">
      <c r="A4" s="6">
        <v>35.1</v>
      </c>
      <c r="B4" s="6">
        <v>6.065</v>
      </c>
      <c r="C4" s="4">
        <f>LN($G$18+$G$20*A4)/$G$20-LN($G$18)/$G$20</f>
        <v>34.20522528287372</v>
      </c>
      <c r="E4" s="9"/>
      <c r="F4" s="9" t="s">
        <v>7</v>
      </c>
      <c r="I4" s="10">
        <f>SLOPE(E4:E13,A4:A13)*1000</f>
        <v>1881.2878208929628</v>
      </c>
    </row>
    <row r="5" spans="1:9" ht="15.75">
      <c r="A5" s="6">
        <v>54.1</v>
      </c>
      <c r="B5" s="6">
        <v>6.619</v>
      </c>
      <c r="C5" s="4">
        <f>LN($G$18+$G$20*A5)/$G$20-LN($G$18)/$G$20</f>
        <v>52.538349222605994</v>
      </c>
      <c r="E5" s="9">
        <f>1000*1/SLOPE(C4:C5,B4:B5)</f>
        <v>30.218526958152708</v>
      </c>
      <c r="F5" s="11">
        <f>CORREL(C3:C11,B3:B11)</f>
        <v>0.9776736703322529</v>
      </c>
      <c r="I5" s="10"/>
    </row>
    <row r="6" spans="1:5" ht="15.75">
      <c r="A6" s="6">
        <v>73.1</v>
      </c>
      <c r="B6" s="6">
        <v>7.82</v>
      </c>
      <c r="C6" s="4">
        <f>LN($G$18+$G$20*A6)/$G$20-LN($G$18)/$G$20</f>
        <v>70.74552720008938</v>
      </c>
      <c r="E6" s="9">
        <f>1000*1/SLOPE(C5:C6,B5:B6)</f>
        <v>65.96299555511895</v>
      </c>
    </row>
    <row r="7" spans="1:6" ht="15.75">
      <c r="A7" s="6"/>
      <c r="B7" s="6"/>
      <c r="C7" s="4"/>
      <c r="E7" s="9"/>
      <c r="F7" s="12"/>
    </row>
    <row r="8" spans="1:6" ht="15.75">
      <c r="A8" s="6"/>
      <c r="C8" s="4"/>
      <c r="E8" s="9"/>
      <c r="F8" s="8" t="s">
        <v>8</v>
      </c>
    </row>
    <row r="9" spans="1:6" ht="15.75">
      <c r="A9" s="6"/>
      <c r="E9" s="9"/>
      <c r="F9" s="8">
        <f>1000*SLOPE(B3:B13,A3:A13)</f>
        <v>46.18421052631554</v>
      </c>
    </row>
    <row r="10" spans="1:6" ht="15.75">
      <c r="A10" s="6"/>
      <c r="E10" s="9"/>
      <c r="F10" s="9" t="s">
        <v>9</v>
      </c>
    </row>
    <row r="11" spans="1:6" ht="15.75">
      <c r="A11" s="6"/>
      <c r="E11" s="9"/>
      <c r="F11" s="11">
        <f>CORREL(B3:B11,A3:A11)</f>
        <v>0.9780898888531286</v>
      </c>
    </row>
    <row r="12" spans="1:6" ht="15.75">
      <c r="A12" s="6"/>
      <c r="E12" s="9"/>
      <c r="F12" s="11"/>
    </row>
    <row r="13" spans="1:6" ht="15.75">
      <c r="A13" s="6"/>
      <c r="E13" s="9"/>
      <c r="F13" s="11"/>
    </row>
    <row r="14" spans="1:9" ht="15.75">
      <c r="A14" s="13"/>
      <c r="B14" s="13"/>
      <c r="C14" s="14"/>
      <c r="D14" s="14"/>
      <c r="E14" s="13"/>
      <c r="F14" s="15"/>
      <c r="G14" s="15"/>
      <c r="H14" s="15"/>
      <c r="I14" s="15"/>
    </row>
    <row r="15" spans="1:7" ht="15.75">
      <c r="A15" s="16"/>
      <c r="C15" s="16" t="s">
        <v>10</v>
      </c>
      <c r="D15" s="18" t="s">
        <v>11</v>
      </c>
      <c r="E15" s="4" t="s">
        <v>12</v>
      </c>
      <c r="G15" s="6" t="s">
        <v>13</v>
      </c>
    </row>
    <row r="16" spans="1:5" ht="15.75">
      <c r="A16" s="17">
        <v>0</v>
      </c>
      <c r="C16" s="16"/>
      <c r="D16" s="5">
        <f>G$18+G$20*A16</f>
        <v>1.019551382148337</v>
      </c>
      <c r="E16" s="4">
        <v>0</v>
      </c>
    </row>
    <row r="17" spans="1:7" ht="15.75">
      <c r="A17" s="4">
        <v>3.5</v>
      </c>
      <c r="B17" s="4">
        <v>1.126333333</v>
      </c>
      <c r="C17" s="4">
        <f aca="true" t="shared" si="0" ref="C17:C24">B17*(1+($I$28+$I$29*A17)/(1282900)+($I$30+A17*$I$31-$I$32)/400)</f>
        <v>1.0973378173469435</v>
      </c>
      <c r="D17" s="5">
        <f aca="true" t="shared" si="1" ref="D17:D24">G$18+G$20*A17</f>
        <v>1.0208719826604922</v>
      </c>
      <c r="E17" s="4">
        <f>E16+(A17-A16)/D17</f>
        <v>3.428441625833102</v>
      </c>
      <c r="G17" s="6" t="s">
        <v>14</v>
      </c>
    </row>
    <row r="18" spans="1:7" ht="15.75">
      <c r="A18" s="4">
        <v>10.1</v>
      </c>
      <c r="B18" s="4">
        <v>1.0335</v>
      </c>
      <c r="C18" s="4">
        <f t="shared" si="0"/>
        <v>1.0076914572226678</v>
      </c>
      <c r="D18" s="5">
        <f t="shared" si="1"/>
        <v>1.0233622579119845</v>
      </c>
      <c r="E18" s="4">
        <f aca="true" t="shared" si="2" ref="E18:E24">E17+(A18-A17)/D18</f>
        <v>9.877770735806632</v>
      </c>
      <c r="G18" s="4">
        <f>INTERCEPT(C16:C1001,A16:A1001)</f>
        <v>1.019551382148337</v>
      </c>
    </row>
    <row r="19" spans="1:7" ht="15.75">
      <c r="A19" s="4">
        <v>19.4</v>
      </c>
      <c r="B19" s="4">
        <v>1.040666667</v>
      </c>
      <c r="C19" s="4">
        <f t="shared" si="0"/>
        <v>1.01581018761716</v>
      </c>
      <c r="D19" s="5">
        <f t="shared" si="1"/>
        <v>1.0268712821299966</v>
      </c>
      <c r="E19" s="4">
        <f t="shared" si="2"/>
        <v>18.93440729955335</v>
      </c>
      <c r="G19" s="6" t="s">
        <v>21</v>
      </c>
    </row>
    <row r="20" spans="1:7" ht="15.75">
      <c r="A20" s="4">
        <v>30.36</v>
      </c>
      <c r="B20" s="4">
        <v>1.064</v>
      </c>
      <c r="C20" s="4">
        <f t="shared" si="0"/>
        <v>1.039948998289994</v>
      </c>
      <c r="D20" s="5">
        <f t="shared" si="1"/>
        <v>1.031006648305202</v>
      </c>
      <c r="E20" s="4">
        <f t="shared" si="2"/>
        <v>29.564794618603482</v>
      </c>
      <c r="G20" s="19">
        <f>SLOPE(C16:C1001,A16:A1001)</f>
        <v>0.0003773144320443012</v>
      </c>
    </row>
    <row r="21" spans="1:5" ht="15.75">
      <c r="A21" s="4">
        <v>33.6</v>
      </c>
      <c r="B21" s="4">
        <v>0.978</v>
      </c>
      <c r="C21" s="4">
        <f t="shared" si="0"/>
        <v>0.9562632782513354</v>
      </c>
      <c r="D21" s="5">
        <f t="shared" si="1"/>
        <v>1.0322291470650256</v>
      </c>
      <c r="E21" s="4">
        <f t="shared" si="2"/>
        <v>32.70363254932111</v>
      </c>
    </row>
    <row r="22" spans="1:5" ht="15.75">
      <c r="A22" s="4">
        <v>35.285</v>
      </c>
      <c r="B22" s="4">
        <v>0.974333333</v>
      </c>
      <c r="C22" s="4">
        <f t="shared" si="0"/>
        <v>0.9528699664497701</v>
      </c>
      <c r="D22" s="5">
        <f t="shared" si="1"/>
        <v>1.0328649218830201</v>
      </c>
      <c r="E22" s="4">
        <f t="shared" si="2"/>
        <v>34.335017219572144</v>
      </c>
    </row>
    <row r="23" spans="1:5" ht="15.75">
      <c r="A23" s="4">
        <v>38.245</v>
      </c>
      <c r="B23" s="4">
        <v>0.725333333</v>
      </c>
      <c r="C23" s="4">
        <f t="shared" si="0"/>
        <v>0.709606035188025</v>
      </c>
      <c r="D23" s="5">
        <f t="shared" si="1"/>
        <v>1.0339817726018714</v>
      </c>
      <c r="E23" s="4">
        <f t="shared" si="2"/>
        <v>37.19773692937087</v>
      </c>
    </row>
    <row r="24" spans="1:5" ht="15.75">
      <c r="A24" s="4">
        <v>53.43</v>
      </c>
      <c r="B24" s="4">
        <v>0.940666667</v>
      </c>
      <c r="C24" s="4">
        <f t="shared" si="0"/>
        <v>0.9219396099873455</v>
      </c>
      <c r="D24" s="5">
        <f t="shared" si="1"/>
        <v>1.039711292252464</v>
      </c>
      <c r="E24" s="4">
        <f t="shared" si="2"/>
        <v>51.802752872886046</v>
      </c>
    </row>
    <row r="25" spans="1:5" ht="15.75">
      <c r="A25" s="4">
        <v>57.46</v>
      </c>
      <c r="B25" s="4">
        <v>0.968666667</v>
      </c>
      <c r="C25" s="4">
        <f aca="true" t="shared" si="3" ref="C25:C88">B25*(1+($I$28+$I$29*A25)/(1282900)+($I$30+A25*$I$31-$I$32)/400)</f>
        <v>0.9498383816411563</v>
      </c>
      <c r="D25" s="5">
        <f aca="true" t="shared" si="4" ref="D25:D88">G$18+G$20*A25</f>
        <v>1.0412318694136027</v>
      </c>
      <c r="E25" s="4">
        <f aca="true" t="shared" si="5" ref="E25:E88">E24+(A25-A24)/D25</f>
        <v>55.673168405086</v>
      </c>
    </row>
    <row r="26" spans="1:7" ht="15.75">
      <c r="A26" s="4">
        <v>66.8</v>
      </c>
      <c r="B26" s="4">
        <v>0.947</v>
      </c>
      <c r="C26" s="4">
        <f t="shared" si="3"/>
        <v>0.9296265127942765</v>
      </c>
      <c r="D26" s="5">
        <f t="shared" si="4"/>
        <v>1.0447559862088964</v>
      </c>
      <c r="E26" s="4">
        <f t="shared" si="5"/>
        <v>64.6130549654799</v>
      </c>
      <c r="G26" s="20" t="s">
        <v>15</v>
      </c>
    </row>
    <row r="27" spans="1:5" ht="15.75">
      <c r="A27" s="4">
        <v>73.29</v>
      </c>
      <c r="B27" s="4">
        <v>0.8</v>
      </c>
      <c r="C27" s="4">
        <f t="shared" si="3"/>
        <v>0.7859301034596097</v>
      </c>
      <c r="D27" s="5">
        <f t="shared" si="4"/>
        <v>1.047204756872864</v>
      </c>
      <c r="E27" s="4">
        <f t="shared" si="5"/>
        <v>70.81050580535222</v>
      </c>
    </row>
    <row r="28" spans="1:9" ht="15.75">
      <c r="A28" s="4">
        <v>76.87</v>
      </c>
      <c r="B28" s="4">
        <v>0.891</v>
      </c>
      <c r="C28" s="4">
        <f t="shared" si="3"/>
        <v>0.8757024218941187</v>
      </c>
      <c r="D28" s="5">
        <f t="shared" si="4"/>
        <v>1.0485555425395825</v>
      </c>
      <c r="E28" s="4">
        <f t="shared" si="5"/>
        <v>74.22472646869382</v>
      </c>
      <c r="G28" s="6" t="s">
        <v>16</v>
      </c>
      <c r="I28" s="4">
        <v>651</v>
      </c>
    </row>
    <row r="29" spans="1:9" ht="15.75">
      <c r="A29" s="4">
        <v>86.27</v>
      </c>
      <c r="B29" s="4">
        <v>1.078</v>
      </c>
      <c r="C29" s="4">
        <f t="shared" si="3"/>
        <v>1.0606760212877848</v>
      </c>
      <c r="D29" s="5">
        <f t="shared" si="4"/>
        <v>1.052102298200799</v>
      </c>
      <c r="E29" s="4">
        <f t="shared" si="5"/>
        <v>83.15921888076718</v>
      </c>
      <c r="G29" s="6" t="s">
        <v>17</v>
      </c>
      <c r="I29" s="4">
        <v>1.8</v>
      </c>
    </row>
    <row r="30" spans="1:9" ht="15.75">
      <c r="A30" s="4">
        <v>101.62</v>
      </c>
      <c r="B30" s="4">
        <v>0.958333333</v>
      </c>
      <c r="C30" s="4">
        <f t="shared" si="3"/>
        <v>0.9446515674192388</v>
      </c>
      <c r="D30" s="5">
        <f t="shared" si="4"/>
        <v>1.057894074732679</v>
      </c>
      <c r="E30" s="4">
        <f t="shared" si="5"/>
        <v>97.66917821093814</v>
      </c>
      <c r="G30" s="6" t="s">
        <v>18</v>
      </c>
      <c r="I30" s="4">
        <f>G3</f>
        <v>4.3361008771929965</v>
      </c>
    </row>
    <row r="31" spans="1:9" ht="15.75">
      <c r="A31" s="4">
        <v>104.92</v>
      </c>
      <c r="B31" s="4">
        <v>1.020333333</v>
      </c>
      <c r="C31" s="4">
        <f t="shared" si="3"/>
        <v>1.0061599080907482</v>
      </c>
      <c r="D31" s="5">
        <f t="shared" si="4"/>
        <v>1.0591392123584251</v>
      </c>
      <c r="E31" s="4">
        <f t="shared" si="5"/>
        <v>100.78491593596465</v>
      </c>
      <c r="G31" s="6" t="s">
        <v>19</v>
      </c>
      <c r="I31" s="4">
        <f>F9/1000</f>
        <v>0.046184210526315536</v>
      </c>
    </row>
    <row r="32" spans="1:9" ht="15.75">
      <c r="A32" s="4">
        <v>114.93</v>
      </c>
      <c r="B32" s="4">
        <v>1.028333333</v>
      </c>
      <c r="C32" s="4">
        <f t="shared" si="3"/>
        <v>1.0152517293644359</v>
      </c>
      <c r="D32" s="5">
        <f t="shared" si="4"/>
        <v>1.0629161298231886</v>
      </c>
      <c r="E32" s="4">
        <f t="shared" si="5"/>
        <v>110.20240403228803</v>
      </c>
      <c r="G32" s="6" t="s">
        <v>20</v>
      </c>
      <c r="I32" s="4">
        <v>15</v>
      </c>
    </row>
    <row r="33" spans="1:5" ht="15.75">
      <c r="A33" s="4">
        <v>130.17</v>
      </c>
      <c r="B33" s="4">
        <v>1.062666667</v>
      </c>
      <c r="C33" s="4">
        <f t="shared" si="3"/>
        <v>1.051040913805971</v>
      </c>
      <c r="D33" s="5">
        <f t="shared" si="4"/>
        <v>1.0686664017675438</v>
      </c>
      <c r="E33" s="4">
        <f t="shared" si="5"/>
        <v>124.4631686402082</v>
      </c>
    </row>
    <row r="34" spans="1:5" ht="15.75">
      <c r="A34" s="4">
        <v>133.97</v>
      </c>
      <c r="B34" s="4">
        <v>1.197</v>
      </c>
      <c r="C34" s="4">
        <f t="shared" si="3"/>
        <v>1.184436183166454</v>
      </c>
      <c r="D34" s="5">
        <f t="shared" si="4"/>
        <v>1.070100196609312</v>
      </c>
      <c r="E34" s="4">
        <f t="shared" si="5"/>
        <v>128.01423798122931</v>
      </c>
    </row>
    <row r="35" spans="1:5" ht="15.75">
      <c r="A35" s="4">
        <v>143.5</v>
      </c>
      <c r="B35" s="4">
        <v>1.153666667</v>
      </c>
      <c r="C35" s="4">
        <f t="shared" si="3"/>
        <v>1.1428425308253896</v>
      </c>
      <c r="D35" s="5">
        <f t="shared" si="4"/>
        <v>1.0736960031466942</v>
      </c>
      <c r="E35" s="4">
        <f t="shared" si="5"/>
        <v>136.89012088669818</v>
      </c>
    </row>
    <row r="36" spans="1:5" ht="15.75">
      <c r="A36" s="4">
        <v>153</v>
      </c>
      <c r="B36" s="4">
        <v>1.142333333</v>
      </c>
      <c r="C36" s="4">
        <f t="shared" si="3"/>
        <v>1.1328837536800467</v>
      </c>
      <c r="D36" s="5">
        <f t="shared" si="4"/>
        <v>1.077280490251115</v>
      </c>
      <c r="E36" s="4">
        <f t="shared" si="5"/>
        <v>145.7086227401807</v>
      </c>
    </row>
    <row r="37" spans="1:5" ht="15.75">
      <c r="A37" s="4">
        <v>162.6</v>
      </c>
      <c r="B37" s="4">
        <v>1.164</v>
      </c>
      <c r="C37" s="4">
        <f t="shared" si="3"/>
        <v>1.155677070839063</v>
      </c>
      <c r="D37" s="5">
        <f t="shared" si="4"/>
        <v>1.0809027087987404</v>
      </c>
      <c r="E37" s="4">
        <f t="shared" si="5"/>
        <v>154.5900881318892</v>
      </c>
    </row>
    <row r="38" spans="1:5" ht="15.75">
      <c r="A38" s="4">
        <v>171.71</v>
      </c>
      <c r="B38" s="4">
        <v>1.127333333</v>
      </c>
      <c r="C38" s="4">
        <f t="shared" si="3"/>
        <v>1.1204727708017541</v>
      </c>
      <c r="D38" s="5">
        <f t="shared" si="4"/>
        <v>1.084340043274664</v>
      </c>
      <c r="E38" s="4">
        <f t="shared" si="5"/>
        <v>162.99151170422925</v>
      </c>
    </row>
    <row r="39" spans="1:5" ht="15.75">
      <c r="A39" s="4">
        <v>181.05</v>
      </c>
      <c r="B39" s="4">
        <v>1.157</v>
      </c>
      <c r="C39" s="4">
        <f t="shared" si="3"/>
        <v>1.151221769131757</v>
      </c>
      <c r="D39" s="5">
        <f t="shared" si="4"/>
        <v>1.087864160069958</v>
      </c>
      <c r="E39" s="4">
        <f t="shared" si="5"/>
        <v>171.57714246845939</v>
      </c>
    </row>
    <row r="40" spans="1:5" ht="15.75">
      <c r="A40" s="4">
        <v>188.98</v>
      </c>
      <c r="B40" s="4">
        <v>1.171666667</v>
      </c>
      <c r="C40" s="4">
        <f t="shared" si="3"/>
        <v>1.1669010052967272</v>
      </c>
      <c r="D40" s="5">
        <f t="shared" si="4"/>
        <v>1.090856263516069</v>
      </c>
      <c r="E40" s="4">
        <f t="shared" si="5"/>
        <v>178.8466611623704</v>
      </c>
    </row>
    <row r="41" spans="1:5" ht="15.75">
      <c r="A41" s="4">
        <v>198.1</v>
      </c>
      <c r="B41" s="4">
        <v>0.961333333</v>
      </c>
      <c r="C41" s="4">
        <f t="shared" si="3"/>
        <v>0.9584477707635078</v>
      </c>
      <c r="D41" s="5">
        <f t="shared" si="4"/>
        <v>1.094297371136313</v>
      </c>
      <c r="E41" s="4">
        <f t="shared" si="5"/>
        <v>187.1807760387772</v>
      </c>
    </row>
    <row r="42" spans="1:5" ht="15.75">
      <c r="A42" s="4">
        <v>206.4</v>
      </c>
      <c r="B42" s="4">
        <v>1.059</v>
      </c>
      <c r="C42" s="4">
        <f t="shared" si="3"/>
        <v>1.0568484750097715</v>
      </c>
      <c r="D42" s="5">
        <f t="shared" si="4"/>
        <v>1.0974290809222809</v>
      </c>
      <c r="E42" s="4">
        <f t="shared" si="5"/>
        <v>194.74390712787198</v>
      </c>
    </row>
    <row r="43" spans="1:5" ht="15.75">
      <c r="A43" s="4">
        <v>215.26</v>
      </c>
      <c r="B43" s="4">
        <v>1.089</v>
      </c>
      <c r="C43" s="4">
        <f t="shared" si="3"/>
        <v>1.08791508838819</v>
      </c>
      <c r="D43" s="5">
        <f t="shared" si="4"/>
        <v>1.1007720867901933</v>
      </c>
      <c r="E43" s="4">
        <f t="shared" si="5"/>
        <v>202.79280308583125</v>
      </c>
    </row>
    <row r="44" spans="1:5" ht="15.75">
      <c r="A44" s="4">
        <v>219.2</v>
      </c>
      <c r="B44" s="4">
        <v>1.177666667</v>
      </c>
      <c r="C44" s="4">
        <f t="shared" si="3"/>
        <v>1.1770356694703978</v>
      </c>
      <c r="D44" s="5">
        <f t="shared" si="4"/>
        <v>1.102258705652448</v>
      </c>
      <c r="E44" s="4">
        <f t="shared" si="5"/>
        <v>206.36728154519423</v>
      </c>
    </row>
    <row r="45" spans="1:5" ht="15.75">
      <c r="A45" s="4">
        <v>227.9</v>
      </c>
      <c r="B45" s="4">
        <v>1.247</v>
      </c>
      <c r="C45" s="4">
        <f t="shared" si="3"/>
        <v>1.2475996949337422</v>
      </c>
      <c r="D45" s="5">
        <f t="shared" si="4"/>
        <v>1.1055413412112334</v>
      </c>
      <c r="E45" s="4">
        <f t="shared" si="5"/>
        <v>214.2367294578958</v>
      </c>
    </row>
    <row r="46" spans="1:5" ht="15.75">
      <c r="A46" s="4">
        <v>237.4</v>
      </c>
      <c r="B46" s="4">
        <v>1.245666667</v>
      </c>
      <c r="C46" s="4">
        <f t="shared" si="3"/>
        <v>1.2476486650561076</v>
      </c>
      <c r="D46" s="5">
        <f t="shared" si="4"/>
        <v>1.1091258283156542</v>
      </c>
      <c r="E46" s="4">
        <f t="shared" si="5"/>
        <v>222.80203355366908</v>
      </c>
    </row>
    <row r="47" spans="1:5" ht="15.75">
      <c r="A47" s="4">
        <v>247</v>
      </c>
      <c r="B47" s="4">
        <v>1.219333333</v>
      </c>
      <c r="C47" s="4">
        <f t="shared" si="3"/>
        <v>1.222641390237938</v>
      </c>
      <c r="D47" s="5">
        <f t="shared" si="4"/>
        <v>1.1127480468632795</v>
      </c>
      <c r="E47" s="4">
        <f t="shared" si="5"/>
        <v>231.429323466297</v>
      </c>
    </row>
    <row r="48" spans="1:5" ht="15.75">
      <c r="A48" s="4">
        <v>256.5</v>
      </c>
      <c r="B48" s="4">
        <v>1.231</v>
      </c>
      <c r="C48" s="4">
        <f t="shared" si="3"/>
        <v>1.2357063703027749</v>
      </c>
      <c r="D48" s="5">
        <f t="shared" si="4"/>
        <v>1.1163325339677004</v>
      </c>
      <c r="E48" s="4">
        <f t="shared" si="5"/>
        <v>239.93933254597044</v>
      </c>
    </row>
    <row r="49" spans="1:5" ht="15.75">
      <c r="A49" s="4">
        <v>266</v>
      </c>
      <c r="B49" s="4">
        <v>1.122666667</v>
      </c>
      <c r="C49" s="4">
        <f t="shared" si="3"/>
        <v>1.1282052455490121</v>
      </c>
      <c r="D49" s="5">
        <f t="shared" si="4"/>
        <v>1.1199170210721212</v>
      </c>
      <c r="E49" s="4">
        <f t="shared" si="5"/>
        <v>248.42210387746198</v>
      </c>
    </row>
    <row r="50" spans="1:5" ht="15.75">
      <c r="A50" s="4">
        <v>275.5</v>
      </c>
      <c r="B50" s="4">
        <v>1.248</v>
      </c>
      <c r="C50" s="4">
        <f t="shared" si="3"/>
        <v>1.2555424344796122</v>
      </c>
      <c r="D50" s="5">
        <f t="shared" si="4"/>
        <v>1.123501508176542</v>
      </c>
      <c r="E50" s="4">
        <f t="shared" si="5"/>
        <v>256.87781126268715</v>
      </c>
    </row>
    <row r="51" spans="1:5" ht="15.75">
      <c r="A51" s="4">
        <v>284.94</v>
      </c>
      <c r="B51" s="4">
        <v>1.097666667</v>
      </c>
      <c r="C51" s="4">
        <f t="shared" si="3"/>
        <v>1.1055114818179008</v>
      </c>
      <c r="D51" s="5">
        <f t="shared" si="4"/>
        <v>1.1270633564150403</v>
      </c>
      <c r="E51" s="4">
        <f t="shared" si="5"/>
        <v>265.2535604575032</v>
      </c>
    </row>
    <row r="52" spans="1:5" ht="15.75">
      <c r="A52" s="4">
        <v>294.35</v>
      </c>
      <c r="B52" s="4">
        <v>0.981</v>
      </c>
      <c r="C52" s="4">
        <f t="shared" si="3"/>
        <v>0.9890898127565358</v>
      </c>
      <c r="D52" s="5">
        <f t="shared" si="4"/>
        <v>1.1306138852205772</v>
      </c>
      <c r="E52" s="4">
        <f t="shared" si="5"/>
        <v>273.5764725701244</v>
      </c>
    </row>
    <row r="53" spans="1:5" ht="15.75">
      <c r="A53" s="4">
        <v>303.8</v>
      </c>
      <c r="B53" s="4">
        <v>1.015333333</v>
      </c>
      <c r="C53" s="4">
        <f t="shared" si="3"/>
        <v>1.024827569987224</v>
      </c>
      <c r="D53" s="5">
        <f t="shared" si="4"/>
        <v>1.1341795066033957</v>
      </c>
      <c r="E53" s="4">
        <f t="shared" si="5"/>
        <v>281.9084869866964</v>
      </c>
    </row>
    <row r="54" spans="1:5" ht="15.75">
      <c r="A54" s="4">
        <v>313</v>
      </c>
      <c r="B54" s="4">
        <v>1.112</v>
      </c>
      <c r="C54" s="4">
        <f t="shared" si="3"/>
        <v>1.1235937145321182</v>
      </c>
      <c r="D54" s="5">
        <f t="shared" si="4"/>
        <v>1.1376507993782032</v>
      </c>
      <c r="E54" s="4">
        <f t="shared" si="5"/>
        <v>289.9953269950965</v>
      </c>
    </row>
    <row r="55" spans="1:5" ht="15.75">
      <c r="A55" s="4">
        <v>321.97</v>
      </c>
      <c r="B55" s="4">
        <v>1.1555</v>
      </c>
      <c r="C55" s="4">
        <f t="shared" si="3"/>
        <v>1.1687585175365856</v>
      </c>
      <c r="D55" s="5">
        <f t="shared" si="4"/>
        <v>1.1410353098336408</v>
      </c>
      <c r="E55" s="4">
        <f t="shared" si="5"/>
        <v>297.8566086948783</v>
      </c>
    </row>
    <row r="56" spans="1:5" ht="15.75">
      <c r="A56" s="4">
        <v>331.4</v>
      </c>
      <c r="B56" s="4">
        <v>1.250666667</v>
      </c>
      <c r="C56" s="4">
        <f t="shared" si="3"/>
        <v>1.2663954167876297</v>
      </c>
      <c r="D56" s="5">
        <f t="shared" si="4"/>
        <v>1.1445933849278185</v>
      </c>
      <c r="E56" s="4">
        <f t="shared" si="5"/>
        <v>306.09534231345026</v>
      </c>
    </row>
    <row r="57" spans="1:5" ht="15.75">
      <c r="A57" s="4">
        <v>340.78</v>
      </c>
      <c r="B57" s="4">
        <v>1.125333333</v>
      </c>
      <c r="C57" s="4">
        <f t="shared" si="3"/>
        <v>1.140719422628495</v>
      </c>
      <c r="D57" s="5">
        <f t="shared" si="4"/>
        <v>1.148132594300394</v>
      </c>
      <c r="E57" s="4">
        <f t="shared" si="5"/>
        <v>314.26513040810465</v>
      </c>
    </row>
    <row r="58" spans="1:5" ht="15.75">
      <c r="A58" s="4">
        <v>350.145</v>
      </c>
      <c r="B58" s="4">
        <v>1.184333333</v>
      </c>
      <c r="C58" s="4">
        <f t="shared" si="3"/>
        <v>1.2018222656122848</v>
      </c>
      <c r="D58" s="5">
        <f t="shared" si="4"/>
        <v>1.1516661439564888</v>
      </c>
      <c r="E58" s="4">
        <f t="shared" si="5"/>
        <v>322.3968272971241</v>
      </c>
    </row>
    <row r="59" spans="1:5" ht="15.75">
      <c r="A59" s="4">
        <v>359.47</v>
      </c>
      <c r="B59" s="4">
        <v>1.19</v>
      </c>
      <c r="C59" s="4">
        <f t="shared" si="3"/>
        <v>1.2088694178460044</v>
      </c>
      <c r="D59" s="5">
        <f t="shared" si="4"/>
        <v>1.155184601035302</v>
      </c>
      <c r="E59" s="4">
        <f t="shared" si="5"/>
        <v>330.46913019281953</v>
      </c>
    </row>
    <row r="60" spans="1:5" ht="15.75">
      <c r="A60" s="4">
        <v>368.88</v>
      </c>
      <c r="B60" s="4">
        <v>1.407333333</v>
      </c>
      <c r="C60" s="4">
        <f t="shared" si="3"/>
        <v>1.4311965556346298</v>
      </c>
      <c r="D60" s="5">
        <f t="shared" si="4"/>
        <v>1.1587351298408388</v>
      </c>
      <c r="E60" s="4">
        <f t="shared" si="5"/>
        <v>338.59005425705544</v>
      </c>
    </row>
    <row r="61" spans="1:5" ht="15.75">
      <c r="A61" s="4">
        <v>378.56</v>
      </c>
      <c r="B61" s="4">
        <v>1.353</v>
      </c>
      <c r="C61" s="4">
        <f t="shared" si="3"/>
        <v>1.37747249537205</v>
      </c>
      <c r="D61" s="5">
        <f t="shared" si="4"/>
        <v>1.1623875335430278</v>
      </c>
      <c r="E61" s="4">
        <f t="shared" si="5"/>
        <v>346.9177416424275</v>
      </c>
    </row>
    <row r="62" spans="1:5" ht="15.75">
      <c r="A62" s="4">
        <v>388.1</v>
      </c>
      <c r="B62" s="4">
        <v>1.425666667</v>
      </c>
      <c r="C62" s="4">
        <f t="shared" si="3"/>
        <v>1.4530429719338138</v>
      </c>
      <c r="D62" s="5">
        <f t="shared" si="4"/>
        <v>1.1659871132247304</v>
      </c>
      <c r="E62" s="4">
        <f t="shared" si="5"/>
        <v>355.09965025170493</v>
      </c>
    </row>
    <row r="63" spans="1:5" ht="15.75">
      <c r="A63" s="4">
        <v>398.85</v>
      </c>
      <c r="B63" s="4">
        <v>1.317</v>
      </c>
      <c r="C63" s="4">
        <f t="shared" si="3"/>
        <v>1.3439441633733205</v>
      </c>
      <c r="D63" s="5">
        <f t="shared" si="4"/>
        <v>1.1700432433692065</v>
      </c>
      <c r="E63" s="4">
        <f t="shared" si="5"/>
        <v>364.2873448612176</v>
      </c>
    </row>
    <row r="64" spans="1:5" ht="15.75">
      <c r="A64" s="4">
        <v>406.4</v>
      </c>
      <c r="B64" s="4">
        <v>1.283</v>
      </c>
      <c r="C64" s="4">
        <f t="shared" si="3"/>
        <v>1.310380582907763</v>
      </c>
      <c r="D64" s="5">
        <f t="shared" si="4"/>
        <v>1.172891967331141</v>
      </c>
      <c r="E64" s="4">
        <f t="shared" si="5"/>
        <v>370.7244253514009</v>
      </c>
    </row>
    <row r="65" spans="1:5" ht="15.75">
      <c r="A65" s="4">
        <v>415.47</v>
      </c>
      <c r="B65" s="4">
        <v>1.141</v>
      </c>
      <c r="C65" s="4">
        <f t="shared" si="3"/>
        <v>1.1665595582418045</v>
      </c>
      <c r="D65" s="5">
        <f t="shared" si="4"/>
        <v>1.176314209229783</v>
      </c>
      <c r="E65" s="4">
        <f t="shared" si="5"/>
        <v>378.43495025098434</v>
      </c>
    </row>
    <row r="66" spans="1:5" ht="15.75">
      <c r="A66" s="4">
        <v>425</v>
      </c>
      <c r="B66" s="4">
        <v>1.402333333</v>
      </c>
      <c r="C66" s="4">
        <f t="shared" si="3"/>
        <v>1.4353088159574856</v>
      </c>
      <c r="D66" s="5">
        <f t="shared" si="4"/>
        <v>1.1799100157671651</v>
      </c>
      <c r="E66" s="4">
        <f t="shared" si="5"/>
        <v>386.5118373632644</v>
      </c>
    </row>
    <row r="67" spans="1:5" ht="15.75">
      <c r="A67" s="4">
        <v>443.9</v>
      </c>
      <c r="B67" s="4">
        <v>1.138</v>
      </c>
      <c r="C67" s="4">
        <f t="shared" si="3"/>
        <v>1.1672732828994508</v>
      </c>
      <c r="D67" s="5">
        <f t="shared" si="4"/>
        <v>1.1870412585328023</v>
      </c>
      <c r="E67" s="4">
        <f t="shared" si="5"/>
        <v>402.43377761946124</v>
      </c>
    </row>
    <row r="68" spans="1:5" ht="15.75">
      <c r="A68" s="4">
        <v>443.9</v>
      </c>
      <c r="B68" s="4">
        <v>1.397666667</v>
      </c>
      <c r="C68" s="4">
        <f t="shared" si="3"/>
        <v>1.4336194716943969</v>
      </c>
      <c r="D68" s="5">
        <f t="shared" si="4"/>
        <v>1.1870412585328023</v>
      </c>
      <c r="E68" s="4">
        <f t="shared" si="5"/>
        <v>402.43377761946124</v>
      </c>
    </row>
    <row r="69" spans="1:5" ht="15.75">
      <c r="A69" s="4">
        <v>452.62</v>
      </c>
      <c r="B69" s="4">
        <v>1.145</v>
      </c>
      <c r="C69" s="4">
        <f t="shared" si="3"/>
        <v>1.17562015993247</v>
      </c>
      <c r="D69" s="5">
        <f t="shared" si="4"/>
        <v>1.1903314403802288</v>
      </c>
      <c r="E69" s="4">
        <f t="shared" si="5"/>
        <v>409.7594683507878</v>
      </c>
    </row>
    <row r="70" spans="1:5" ht="15.75">
      <c r="A70" s="4">
        <v>462.8</v>
      </c>
      <c r="B70" s="4">
        <v>1.187333333</v>
      </c>
      <c r="C70" s="4">
        <f t="shared" si="3"/>
        <v>1.2204981285303966</v>
      </c>
      <c r="D70" s="5">
        <f t="shared" si="4"/>
        <v>1.1941725012984397</v>
      </c>
      <c r="E70" s="4">
        <f t="shared" si="5"/>
        <v>418.28419990249506</v>
      </c>
    </row>
    <row r="71" spans="1:5" ht="15.75">
      <c r="A71" s="4">
        <v>471.7</v>
      </c>
      <c r="B71" s="4">
        <v>1.219</v>
      </c>
      <c r="C71" s="4">
        <f t="shared" si="3"/>
        <v>1.2543171790858565</v>
      </c>
      <c r="D71" s="5">
        <f t="shared" si="4"/>
        <v>1.1975305997436339</v>
      </c>
      <c r="E71" s="4">
        <f t="shared" si="5"/>
        <v>425.71616030660107</v>
      </c>
    </row>
    <row r="72" spans="1:5" ht="15.75">
      <c r="A72" s="4">
        <v>480.61</v>
      </c>
      <c r="B72" s="4">
        <v>1.340666667</v>
      </c>
      <c r="C72" s="4">
        <f t="shared" si="3"/>
        <v>1.380904779217121</v>
      </c>
      <c r="D72" s="5">
        <f t="shared" si="4"/>
        <v>1.2008924713331486</v>
      </c>
      <c r="E72" s="4">
        <f t="shared" si="5"/>
        <v>433.1356422441544</v>
      </c>
    </row>
    <row r="73" spans="1:5" ht="15.75">
      <c r="A73" s="4">
        <v>491</v>
      </c>
      <c r="B73" s="4">
        <v>1.255</v>
      </c>
      <c r="C73" s="4">
        <f t="shared" si="3"/>
        <v>1.2941907918993958</v>
      </c>
      <c r="D73" s="5">
        <f t="shared" si="4"/>
        <v>1.204812768282089</v>
      </c>
      <c r="E73" s="4">
        <f t="shared" si="5"/>
        <v>441.7593888324436</v>
      </c>
    </row>
    <row r="74" spans="1:5" ht="15.75">
      <c r="A74" s="4">
        <v>500.57</v>
      </c>
      <c r="B74" s="4">
        <v>1.455666667</v>
      </c>
      <c r="C74" s="4">
        <f t="shared" si="3"/>
        <v>1.502751817141091</v>
      </c>
      <c r="D74" s="5">
        <f t="shared" si="4"/>
        <v>1.208423667396753</v>
      </c>
      <c r="E74" s="4">
        <f t="shared" si="5"/>
        <v>449.6787967836435</v>
      </c>
    </row>
    <row r="75" spans="1:5" ht="15.75">
      <c r="A75" s="4">
        <v>509.95</v>
      </c>
      <c r="B75" s="4">
        <v>1.188333333</v>
      </c>
      <c r="C75" s="4">
        <f t="shared" si="3"/>
        <v>1.2280739183260614</v>
      </c>
      <c r="D75" s="5">
        <f t="shared" si="4"/>
        <v>1.2119628767693285</v>
      </c>
      <c r="E75" s="4">
        <f t="shared" si="5"/>
        <v>457.41830777015474</v>
      </c>
    </row>
    <row r="76" spans="1:5" ht="15.75">
      <c r="A76" s="4">
        <v>519.38</v>
      </c>
      <c r="B76" s="4">
        <v>1.218666667</v>
      </c>
      <c r="C76" s="4">
        <f t="shared" si="3"/>
        <v>1.260764667990663</v>
      </c>
      <c r="D76" s="5">
        <f t="shared" si="4"/>
        <v>1.2155209518635062</v>
      </c>
      <c r="E76" s="4">
        <f t="shared" si="5"/>
        <v>465.1762982725339</v>
      </c>
    </row>
    <row r="77" spans="1:5" ht="15.75">
      <c r="A77" s="4">
        <v>528.81</v>
      </c>
      <c r="B77" s="4">
        <v>1.182666667</v>
      </c>
      <c r="C77" s="4">
        <f t="shared" si="3"/>
        <v>1.2248243995006702</v>
      </c>
      <c r="D77" s="5">
        <f t="shared" si="4"/>
        <v>1.2190790269576839</v>
      </c>
      <c r="E77" s="4">
        <f t="shared" si="5"/>
        <v>472.9116458517088</v>
      </c>
    </row>
    <row r="78" spans="1:5" ht="15.75">
      <c r="A78" s="4">
        <v>538.31</v>
      </c>
      <c r="B78" s="4">
        <v>1.412666667</v>
      </c>
      <c r="C78" s="4">
        <f t="shared" si="3"/>
        <v>1.4645914050412494</v>
      </c>
      <c r="D78" s="5">
        <f t="shared" si="4"/>
        <v>1.2226635140621047</v>
      </c>
      <c r="E78" s="4">
        <f t="shared" si="5"/>
        <v>480.68156774006036</v>
      </c>
    </row>
    <row r="79" spans="1:5" ht="15.75">
      <c r="A79" s="4">
        <v>545.35</v>
      </c>
      <c r="B79" s="4">
        <v>1.099333333</v>
      </c>
      <c r="C79" s="4">
        <f t="shared" si="3"/>
        <v>1.1406454652154416</v>
      </c>
      <c r="D79" s="5">
        <f t="shared" si="4"/>
        <v>1.2253198076636966</v>
      </c>
      <c r="E79" s="4">
        <f t="shared" si="5"/>
        <v>486.42700656833097</v>
      </c>
    </row>
    <row r="80" spans="1:5" ht="15.75">
      <c r="A80" s="4">
        <v>556.485</v>
      </c>
      <c r="B80" s="4">
        <v>1.021</v>
      </c>
      <c r="C80" s="4">
        <f t="shared" si="3"/>
        <v>1.060697026551667</v>
      </c>
      <c r="D80" s="5">
        <f t="shared" si="4"/>
        <v>1.22952120386451</v>
      </c>
      <c r="E80" s="4">
        <f t="shared" si="5"/>
        <v>495.483377426354</v>
      </c>
    </row>
    <row r="81" spans="1:5" ht="15.75">
      <c r="A81" s="4">
        <v>563.6</v>
      </c>
      <c r="B81" s="4">
        <v>0.919666667</v>
      </c>
      <c r="C81" s="4">
        <f t="shared" si="3"/>
        <v>0.9561884878950455</v>
      </c>
      <c r="D81" s="5">
        <f t="shared" si="4"/>
        <v>1.2322057960485053</v>
      </c>
      <c r="E81" s="4">
        <f t="shared" si="5"/>
        <v>501.25757522903984</v>
      </c>
    </row>
    <row r="82" spans="1:5" ht="15.75">
      <c r="A82" s="4">
        <v>572.9</v>
      </c>
      <c r="B82" s="4">
        <v>0.954666667</v>
      </c>
      <c r="C82" s="4">
        <f t="shared" si="3"/>
        <v>0.9936159703525167</v>
      </c>
      <c r="D82" s="5">
        <f t="shared" si="4"/>
        <v>1.2357148202665171</v>
      </c>
      <c r="E82" s="4">
        <f t="shared" si="5"/>
        <v>508.7835835340905</v>
      </c>
    </row>
    <row r="83" spans="1:5" ht="15.75">
      <c r="A83" s="4">
        <v>582.73</v>
      </c>
      <c r="B83" s="4">
        <v>0.957333333</v>
      </c>
      <c r="C83" s="4">
        <f t="shared" si="3"/>
        <v>0.9974911882739245</v>
      </c>
      <c r="D83" s="5">
        <f t="shared" si="4"/>
        <v>1.2394238211335127</v>
      </c>
      <c r="E83" s="4">
        <f t="shared" si="5"/>
        <v>516.7146881589879</v>
      </c>
    </row>
    <row r="84" spans="1:5" ht="15.75">
      <c r="A84" s="4">
        <v>591.7</v>
      </c>
      <c r="B84" s="4">
        <v>0.915666667</v>
      </c>
      <c r="C84" s="4">
        <f t="shared" si="3"/>
        <v>0.9550365674483174</v>
      </c>
      <c r="D84" s="5">
        <f t="shared" si="4"/>
        <v>1.2428083315889502</v>
      </c>
      <c r="E84" s="4">
        <f t="shared" si="5"/>
        <v>523.9322129952849</v>
      </c>
    </row>
    <row r="85" spans="1:5" ht="15.75">
      <c r="A85" s="4">
        <v>601.3</v>
      </c>
      <c r="B85" s="4">
        <v>0.871666667</v>
      </c>
      <c r="C85" s="4">
        <f t="shared" si="3"/>
        <v>0.910122663009024</v>
      </c>
      <c r="D85" s="5">
        <f t="shared" si="4"/>
        <v>1.2464305501365753</v>
      </c>
      <c r="E85" s="4">
        <f t="shared" si="5"/>
        <v>531.6342064990127</v>
      </c>
    </row>
    <row r="86" spans="1:5" ht="15.75">
      <c r="A86" s="4">
        <v>610.7</v>
      </c>
      <c r="B86" s="4">
        <v>0.964666667</v>
      </c>
      <c r="C86" s="4">
        <f t="shared" si="3"/>
        <v>1.0082853198306647</v>
      </c>
      <c r="D86" s="5">
        <f t="shared" si="4"/>
        <v>1.2499773057977919</v>
      </c>
      <c r="E86" s="4">
        <f t="shared" si="5"/>
        <v>539.154343029812</v>
      </c>
    </row>
    <row r="87" spans="1:5" ht="15.75">
      <c r="A87" s="4">
        <v>621.01</v>
      </c>
      <c r="B87" s="4">
        <v>1.084666667</v>
      </c>
      <c r="C87" s="4">
        <f t="shared" si="3"/>
        <v>1.135018150743258</v>
      </c>
      <c r="D87" s="5">
        <f t="shared" si="4"/>
        <v>1.2538674175921685</v>
      </c>
      <c r="E87" s="4">
        <f t="shared" si="5"/>
        <v>547.3769029714352</v>
      </c>
    </row>
    <row r="88" spans="1:5" ht="15.75">
      <c r="A88" s="4">
        <v>629.56</v>
      </c>
      <c r="B88" s="4">
        <v>1.121</v>
      </c>
      <c r="C88" s="4">
        <f t="shared" si="3"/>
        <v>1.1741582041624408</v>
      </c>
      <c r="D88" s="5">
        <f t="shared" si="4"/>
        <v>1.2570934559861473</v>
      </c>
      <c r="E88" s="4">
        <f t="shared" si="5"/>
        <v>554.178306605577</v>
      </c>
    </row>
    <row r="89" spans="1:5" ht="15.75">
      <c r="A89" s="6"/>
      <c r="B89" s="6"/>
      <c r="E89" s="4"/>
    </row>
    <row r="90" spans="1:5" ht="15.75">
      <c r="A90" s="6"/>
      <c r="B90" s="6"/>
      <c r="E90" s="4"/>
    </row>
    <row r="91" spans="1:5" ht="15.75">
      <c r="A91" s="6"/>
      <c r="B91" s="6"/>
      <c r="E91" s="4"/>
    </row>
    <row r="92" spans="1:5" ht="15.75">
      <c r="A92" s="6"/>
      <c r="B92" s="6"/>
      <c r="E92" s="4"/>
    </row>
    <row r="93" spans="1:5" ht="15.75">
      <c r="A93" s="6"/>
      <c r="B93" s="6"/>
      <c r="E93" s="4"/>
    </row>
    <row r="94" spans="1:5" ht="15.75">
      <c r="A94" s="6"/>
      <c r="B94" s="6"/>
      <c r="E94" s="4"/>
    </row>
    <row r="95" spans="1:5" ht="15.75">
      <c r="A95" s="6"/>
      <c r="B95" s="6"/>
      <c r="E95" s="4"/>
    </row>
    <row r="96" spans="1:5" ht="15.75">
      <c r="A96" s="6"/>
      <c r="B96" s="6"/>
      <c r="E96" s="4"/>
    </row>
    <row r="97" spans="1:5" ht="15.75">
      <c r="A97" s="6"/>
      <c r="B97" s="6"/>
      <c r="E97" s="4"/>
    </row>
    <row r="98" spans="1:5" ht="15.75">
      <c r="A98" s="6"/>
      <c r="B98" s="6"/>
      <c r="E98" s="4"/>
    </row>
    <row r="99" spans="1:5" ht="15.75">
      <c r="A99" s="6"/>
      <c r="B99" s="6"/>
      <c r="E99" s="4"/>
    </row>
    <row r="100" spans="1:5" ht="15.75">
      <c r="A100" s="6"/>
      <c r="B100" s="6"/>
      <c r="E100" s="4"/>
    </row>
    <row r="101" spans="1:5" ht="15.75">
      <c r="A101" s="6"/>
      <c r="B101" s="6"/>
      <c r="E101" s="4"/>
    </row>
    <row r="102" spans="1:5" ht="15.75">
      <c r="A102" s="6"/>
      <c r="B102" s="6"/>
      <c r="E102" s="4"/>
    </row>
    <row r="103" spans="1:5" ht="15.75">
      <c r="A103" s="6"/>
      <c r="B103" s="6"/>
      <c r="E103" s="4"/>
    </row>
    <row r="104" spans="1:5" ht="15.75">
      <c r="A104" s="6"/>
      <c r="B104" s="6"/>
      <c r="E104" s="4"/>
    </row>
    <row r="105" spans="1:5" ht="15.75">
      <c r="A105" s="6"/>
      <c r="B105" s="6"/>
      <c r="E105" s="4"/>
    </row>
    <row r="106" spans="1:5" ht="15.75">
      <c r="A106" s="6"/>
      <c r="B106" s="6"/>
      <c r="E106" s="4"/>
    </row>
    <row r="107" spans="1:5" ht="15.75">
      <c r="A107" s="6"/>
      <c r="B107" s="6"/>
      <c r="E107" s="4"/>
    </row>
    <row r="108" spans="1:5" ht="15.75">
      <c r="A108" s="6"/>
      <c r="B108" s="6"/>
      <c r="E108" s="4"/>
    </row>
    <row r="109" spans="1:5" ht="15.75">
      <c r="A109" s="6"/>
      <c r="B109" s="6"/>
      <c r="E109" s="4"/>
    </row>
    <row r="110" spans="1:5" ht="15.75">
      <c r="A110" s="6"/>
      <c r="B110" s="6"/>
      <c r="E110" s="4"/>
    </row>
    <row r="111" spans="1:5" ht="15.75">
      <c r="A111" s="6"/>
      <c r="B111" s="6"/>
      <c r="E111" s="4"/>
    </row>
    <row r="112" spans="1:5" ht="15.75">
      <c r="A112" s="6"/>
      <c r="B112" s="6"/>
      <c r="E112" s="4"/>
    </row>
    <row r="113" spans="1:5" ht="15.75">
      <c r="A113" s="6"/>
      <c r="B113" s="6"/>
      <c r="E113" s="4"/>
    </row>
    <row r="114" spans="1:5" ht="15.75">
      <c r="A114" s="6"/>
      <c r="B114" s="6"/>
      <c r="E114" s="4"/>
    </row>
    <row r="115" spans="1:5" ht="15.75">
      <c r="A115" s="6"/>
      <c r="B115" s="6"/>
      <c r="E115" s="4"/>
    </row>
    <row r="116" spans="1:5" ht="15.75">
      <c r="A116" s="6"/>
      <c r="B116" s="6"/>
      <c r="E116" s="4"/>
    </row>
    <row r="117" spans="1:5" ht="15.75">
      <c r="A117" s="6"/>
      <c r="B117" s="6"/>
      <c r="E117" s="4"/>
    </row>
    <row r="118" spans="1:5" ht="15.75">
      <c r="A118" s="6"/>
      <c r="B118" s="6"/>
      <c r="E118" s="4"/>
    </row>
    <row r="119" spans="1:5" ht="15.75">
      <c r="A119" s="6"/>
      <c r="B119" s="6"/>
      <c r="E119" s="4"/>
    </row>
    <row r="120" spans="1:5" ht="15.75">
      <c r="A120" s="6"/>
      <c r="B120" s="6"/>
      <c r="E120" s="4"/>
    </row>
    <row r="121" spans="1:5" ht="15.75">
      <c r="A121" s="6"/>
      <c r="B121" s="6"/>
      <c r="E121" s="4"/>
    </row>
    <row r="122" spans="1:5" ht="15.75">
      <c r="A122" s="6"/>
      <c r="B122" s="6"/>
      <c r="E122" s="4"/>
    </row>
    <row r="123" spans="1:5" ht="15.75">
      <c r="A123" s="6"/>
      <c r="B123" s="6"/>
      <c r="E123" s="4"/>
    </row>
    <row r="124" spans="1:5" ht="15.75">
      <c r="A124" s="6"/>
      <c r="B124" s="6"/>
      <c r="E124" s="4"/>
    </row>
    <row r="125" spans="1:5" ht="15.75">
      <c r="A125" s="6"/>
      <c r="B125" s="6"/>
      <c r="E125" s="4"/>
    </row>
    <row r="126" spans="1:5" ht="15.75">
      <c r="A126" s="6"/>
      <c r="B126" s="6"/>
      <c r="E126" s="4"/>
    </row>
    <row r="127" spans="1:5" ht="15.75">
      <c r="A127" s="6"/>
      <c r="B127" s="6"/>
      <c r="E127" s="4"/>
    </row>
    <row r="128" spans="1:5" ht="15.75">
      <c r="A128" s="6"/>
      <c r="B128" s="6"/>
      <c r="E128" s="4"/>
    </row>
    <row r="129" spans="1:5" ht="15.75">
      <c r="A129" s="6"/>
      <c r="B129" s="6"/>
      <c r="E129" s="4"/>
    </row>
    <row r="130" spans="1:5" ht="15.75">
      <c r="A130" s="6"/>
      <c r="B130" s="6"/>
      <c r="E130" s="4"/>
    </row>
    <row r="131" spans="1:5" ht="15.75">
      <c r="A131" s="6"/>
      <c r="B131" s="6"/>
      <c r="E131" s="4"/>
    </row>
    <row r="132" spans="1:5" ht="15.75">
      <c r="A132" s="6"/>
      <c r="B132" s="6"/>
      <c r="E132" s="4"/>
    </row>
    <row r="133" spans="1:5" ht="15.75">
      <c r="A133" s="6"/>
      <c r="B133" s="6"/>
      <c r="E133" s="4"/>
    </row>
    <row r="134" spans="1:5" ht="15.75">
      <c r="A134" s="6"/>
      <c r="B134" s="6"/>
      <c r="E134" s="4"/>
    </row>
    <row r="135" spans="1:5" ht="15.75">
      <c r="A135" s="6"/>
      <c r="B135" s="6"/>
      <c r="E135" s="4"/>
    </row>
    <row r="136" spans="1:5" ht="15.75">
      <c r="A136" s="6"/>
      <c r="B136" s="6"/>
      <c r="E136" s="4"/>
    </row>
    <row r="137" spans="1:5" ht="15.75">
      <c r="A137" s="6"/>
      <c r="B137" s="6"/>
      <c r="E137" s="4"/>
    </row>
    <row r="138" spans="1:5" ht="15.75">
      <c r="A138" s="6"/>
      <c r="B138" s="6"/>
      <c r="E138" s="4"/>
    </row>
    <row r="139" spans="1:5" ht="15.75">
      <c r="A139" s="6"/>
      <c r="B139" s="6"/>
      <c r="E139" s="4"/>
    </row>
    <row r="140" spans="1:5" ht="15.75">
      <c r="A140" s="6"/>
      <c r="B140" s="6"/>
      <c r="E140" s="4"/>
    </row>
    <row r="141" spans="1:5" ht="15.75">
      <c r="A141" s="6"/>
      <c r="B141" s="6"/>
      <c r="E141" s="4"/>
    </row>
    <row r="142" spans="1:5" ht="15.75">
      <c r="A142" s="6"/>
      <c r="B142" s="6"/>
      <c r="E142" s="4"/>
    </row>
    <row r="143" spans="1:5" ht="15.75">
      <c r="A143" s="6"/>
      <c r="B143" s="6"/>
      <c r="E143" s="4"/>
    </row>
    <row r="144" spans="1:5" ht="15.75">
      <c r="A144" s="6"/>
      <c r="B144" s="6"/>
      <c r="E144" s="4"/>
    </row>
    <row r="145" spans="1:5" ht="15.75">
      <c r="A145" s="6"/>
      <c r="B145" s="6"/>
      <c r="E145" s="4"/>
    </row>
    <row r="146" spans="1:5" ht="15.75">
      <c r="A146" s="6"/>
      <c r="B146" s="6"/>
      <c r="E146" s="4"/>
    </row>
    <row r="147" spans="1:5" ht="15.75">
      <c r="A147" s="6"/>
      <c r="B147" s="6"/>
      <c r="E147" s="4"/>
    </row>
    <row r="148" spans="1:5" ht="15.75">
      <c r="A148" s="6"/>
      <c r="B148" s="6"/>
      <c r="E148" s="4"/>
    </row>
    <row r="149" spans="1:5" ht="15.75">
      <c r="A149" s="6"/>
      <c r="B149" s="6"/>
      <c r="E149" s="4"/>
    </row>
    <row r="150" spans="1:5" ht="15.75">
      <c r="A150" s="6"/>
      <c r="B150" s="6"/>
      <c r="E150" s="4"/>
    </row>
    <row r="151" spans="1:5" ht="15.75">
      <c r="A151" s="6"/>
      <c r="B151" s="6"/>
      <c r="E151" s="4"/>
    </row>
    <row r="152" spans="1:5" ht="15.75">
      <c r="A152" s="6"/>
      <c r="B152" s="6"/>
      <c r="E152" s="4"/>
    </row>
    <row r="153" spans="1:5" ht="15.75">
      <c r="A153" s="6"/>
      <c r="B153" s="6"/>
      <c r="E153" s="4"/>
    </row>
    <row r="154" spans="1:5" ht="15.75">
      <c r="A154" s="6"/>
      <c r="B154" s="6"/>
      <c r="E154" s="4"/>
    </row>
    <row r="155" spans="1:5" ht="15.75">
      <c r="A155" s="6"/>
      <c r="B155" s="6"/>
      <c r="E155" s="4"/>
    </row>
    <row r="156" spans="1:5" ht="15.75">
      <c r="A156" s="6"/>
      <c r="B156" s="6"/>
      <c r="E156" s="4"/>
    </row>
    <row r="157" spans="1:5" ht="15.75">
      <c r="A157" s="6"/>
      <c r="B157" s="6"/>
      <c r="E157" s="4"/>
    </row>
    <row r="158" spans="1:5" ht="15.75">
      <c r="A158" s="6"/>
      <c r="B158" s="6"/>
      <c r="E158" s="4"/>
    </row>
    <row r="159" spans="1:5" ht="15.75">
      <c r="A159" s="6"/>
      <c r="B159" s="6"/>
      <c r="E159" s="4"/>
    </row>
    <row r="160" spans="1:5" ht="15.75">
      <c r="A160" s="6"/>
      <c r="B160" s="6"/>
      <c r="E160" s="4"/>
    </row>
    <row r="161" spans="1:5" ht="15.75">
      <c r="A161" s="6"/>
      <c r="B161" s="6"/>
      <c r="E161" s="4"/>
    </row>
    <row r="162" spans="1:5" ht="15.75">
      <c r="A162" s="6"/>
      <c r="B162" s="6"/>
      <c r="E162" s="4"/>
    </row>
    <row r="163" spans="1:5" ht="15.75">
      <c r="A163" s="6"/>
      <c r="B163" s="6"/>
      <c r="E163" s="4"/>
    </row>
    <row r="164" spans="1:5" ht="15.75">
      <c r="A164" s="6"/>
      <c r="B164" s="6"/>
      <c r="E164" s="4"/>
    </row>
    <row r="165" spans="1:5" ht="15.75">
      <c r="A165" s="6"/>
      <c r="B165" s="6"/>
      <c r="E165" s="4"/>
    </row>
    <row r="166" spans="1:5" ht="15.75">
      <c r="A166" s="6"/>
      <c r="B166" s="6"/>
      <c r="E166" s="4"/>
    </row>
    <row r="167" spans="1:5" ht="15.75">
      <c r="A167" s="6"/>
      <c r="B167" s="6"/>
      <c r="E167" s="4"/>
    </row>
    <row r="168" spans="1:5" ht="15.75">
      <c r="A168" s="6"/>
      <c r="B168" s="6"/>
      <c r="E168" s="4"/>
    </row>
    <row r="169" spans="1:5" ht="15.75">
      <c r="A169" s="6"/>
      <c r="B169" s="6"/>
      <c r="E169" s="4"/>
    </row>
    <row r="170" spans="1:5" ht="15.75">
      <c r="A170" s="6"/>
      <c r="B170" s="6"/>
      <c r="E170" s="4"/>
    </row>
    <row r="171" spans="1:5" ht="15.75">
      <c r="A171" s="6"/>
      <c r="B171" s="6"/>
      <c r="E171" s="4"/>
    </row>
    <row r="172" spans="1:5" ht="15.75">
      <c r="A172" s="6"/>
      <c r="B172" s="6"/>
      <c r="E172" s="4"/>
    </row>
    <row r="173" spans="1:5" ht="15.75">
      <c r="A173" s="6"/>
      <c r="B173" s="6"/>
      <c r="E173" s="4"/>
    </row>
    <row r="174" spans="1:5" ht="15.75">
      <c r="A174" s="6"/>
      <c r="B174" s="6"/>
      <c r="E174" s="4"/>
    </row>
    <row r="175" spans="1:5" ht="15.75">
      <c r="A175" s="6"/>
      <c r="B175" s="6"/>
      <c r="E175" s="4"/>
    </row>
    <row r="176" spans="1:5" ht="15.75">
      <c r="A176" s="6"/>
      <c r="B176" s="6"/>
      <c r="E176" s="4"/>
    </row>
    <row r="177" spans="1:5" ht="15.75">
      <c r="A177" s="6"/>
      <c r="B177" s="6"/>
      <c r="E177" s="4"/>
    </row>
    <row r="178" spans="1:5" ht="15.75">
      <c r="A178" s="6"/>
      <c r="B178" s="6"/>
      <c r="E178" s="4"/>
    </row>
    <row r="179" spans="1:5" ht="15.75">
      <c r="A179" s="6"/>
      <c r="B179" s="6"/>
      <c r="E179" s="4"/>
    </row>
    <row r="180" spans="1:5" ht="15.75">
      <c r="A180" s="6"/>
      <c r="B180" s="6"/>
      <c r="E180" s="4"/>
    </row>
    <row r="181" spans="1:5" ht="15.75">
      <c r="A181" s="6"/>
      <c r="B181" s="6"/>
      <c r="E181" s="4"/>
    </row>
    <row r="182" spans="1:5" ht="15.75">
      <c r="A182" s="6"/>
      <c r="B182" s="6"/>
      <c r="E182" s="4"/>
    </row>
    <row r="183" spans="1:5" ht="15.75">
      <c r="A183" s="6"/>
      <c r="B183" s="6"/>
      <c r="E183" s="4"/>
    </row>
    <row r="184" spans="1:5" ht="15.75">
      <c r="A184" s="6"/>
      <c r="B184" s="6"/>
      <c r="E184" s="4"/>
    </row>
    <row r="185" spans="1:5" ht="15.75">
      <c r="A185" s="6"/>
      <c r="B185" s="6"/>
      <c r="E185" s="4"/>
    </row>
    <row r="186" spans="1:5" ht="15.75">
      <c r="A186" s="6"/>
      <c r="B186" s="6"/>
      <c r="E186" s="4"/>
    </row>
    <row r="187" spans="1:5" ht="15.75">
      <c r="A187" s="6"/>
      <c r="B187" s="6"/>
      <c r="E187" s="4"/>
    </row>
    <row r="188" spans="1:5" ht="15.75">
      <c r="A188" s="6"/>
      <c r="B188" s="6"/>
      <c r="E188" s="4"/>
    </row>
    <row r="189" spans="1:5" ht="15.75">
      <c r="A189" s="6"/>
      <c r="B189" s="6"/>
      <c r="E189" s="4"/>
    </row>
    <row r="190" spans="1:5" ht="15.75">
      <c r="A190" s="6"/>
      <c r="B190" s="6"/>
      <c r="E190" s="4"/>
    </row>
    <row r="191" spans="1:5" ht="15.75">
      <c r="A191" s="6"/>
      <c r="B191" s="6"/>
      <c r="E191" s="4"/>
    </row>
    <row r="192" spans="1:5" ht="15.75">
      <c r="A192" s="6"/>
      <c r="B192" s="6"/>
      <c r="E192" s="4"/>
    </row>
    <row r="193" spans="1:5" ht="15.75">
      <c r="A193" s="6"/>
      <c r="B193" s="6"/>
      <c r="E193" s="4"/>
    </row>
    <row r="194" spans="1:5" ht="15.75">
      <c r="A194" s="6"/>
      <c r="B194" s="6"/>
      <c r="E194" s="4"/>
    </row>
    <row r="195" spans="1:5" ht="15.75">
      <c r="A195" s="6"/>
      <c r="B195" s="6"/>
      <c r="E195" s="4"/>
    </row>
    <row r="196" spans="1:5" ht="15.75">
      <c r="A196" s="6"/>
      <c r="B196" s="6"/>
      <c r="E196" s="4"/>
    </row>
    <row r="197" spans="1:5" ht="15.75">
      <c r="A197" s="6"/>
      <c r="B197" s="6"/>
      <c r="E197" s="4"/>
    </row>
    <row r="198" spans="1:5" ht="15.75">
      <c r="A198" s="6"/>
      <c r="B198" s="6"/>
      <c r="E198" s="4"/>
    </row>
    <row r="199" spans="1:5" ht="15.75">
      <c r="A199" s="6"/>
      <c r="B199" s="6"/>
      <c r="E199" s="4"/>
    </row>
    <row r="200" spans="1:5" ht="15.75">
      <c r="A200" s="6"/>
      <c r="B200" s="6"/>
      <c r="E200" s="4"/>
    </row>
    <row r="201" spans="1:5" ht="15.75">
      <c r="A201" s="6"/>
      <c r="B201" s="6"/>
      <c r="E201" s="4"/>
    </row>
    <row r="202" spans="1:5" ht="15.75">
      <c r="A202" s="6"/>
      <c r="B202" s="6"/>
      <c r="E202" s="4"/>
    </row>
    <row r="203" spans="1:5" ht="15.75">
      <c r="A203" s="6"/>
      <c r="B203" s="6"/>
      <c r="E203" s="4"/>
    </row>
    <row r="204" spans="1:5" ht="15.75">
      <c r="A204" s="6"/>
      <c r="B204" s="6"/>
      <c r="E204" s="4"/>
    </row>
    <row r="205" spans="1:5" ht="15.75">
      <c r="A205" s="6"/>
      <c r="B205" s="6"/>
      <c r="E205" s="4"/>
    </row>
    <row r="206" spans="1:5" ht="15.75">
      <c r="A206" s="6"/>
      <c r="B206" s="6"/>
      <c r="E206" s="4"/>
    </row>
    <row r="207" spans="1:5" ht="15.75">
      <c r="A207" s="6"/>
      <c r="B207" s="6"/>
      <c r="E207" s="4"/>
    </row>
    <row r="208" spans="1:5" ht="15.75">
      <c r="A208" s="6"/>
      <c r="B208" s="6"/>
      <c r="E208" s="4"/>
    </row>
    <row r="209" spans="1:5" ht="15.75">
      <c r="A209" s="6"/>
      <c r="B209" s="6"/>
      <c r="E209" s="4"/>
    </row>
    <row r="210" spans="1:5" ht="15.75">
      <c r="A210" s="6"/>
      <c r="B210" s="6"/>
      <c r="E210" s="4"/>
    </row>
    <row r="211" spans="1:5" ht="15.75">
      <c r="A211" s="6"/>
      <c r="B211" s="6"/>
      <c r="E211" s="4"/>
    </row>
    <row r="212" spans="1:5" ht="15.75">
      <c r="A212" s="6"/>
      <c r="B212" s="6"/>
      <c r="E212" s="4"/>
    </row>
    <row r="213" spans="1:5" ht="15.75">
      <c r="A213" s="6"/>
      <c r="B213" s="6"/>
      <c r="E213" s="4"/>
    </row>
    <row r="214" spans="1:5" ht="15.75">
      <c r="A214" s="6"/>
      <c r="B214" s="6"/>
      <c r="E214" s="4"/>
    </row>
    <row r="215" spans="1:5" ht="15.75">
      <c r="A215" s="6"/>
      <c r="B215" s="6"/>
      <c r="E215" s="4"/>
    </row>
    <row r="216" spans="1:5" ht="15.75">
      <c r="A216" s="6"/>
      <c r="B216" s="6"/>
      <c r="E216" s="4"/>
    </row>
    <row r="217" spans="1:5" ht="15.75">
      <c r="A217" s="6"/>
      <c r="B217" s="6"/>
      <c r="E217" s="4"/>
    </row>
    <row r="218" spans="1:5" ht="15.75">
      <c r="A218" s="6"/>
      <c r="B218" s="6"/>
      <c r="E218" s="4"/>
    </row>
    <row r="219" spans="1:5" ht="15.75">
      <c r="A219" s="6"/>
      <c r="B219" s="6"/>
      <c r="E219" s="4"/>
    </row>
    <row r="220" spans="1:5" ht="15.75">
      <c r="A220" s="6"/>
      <c r="B220" s="6"/>
      <c r="E220" s="4"/>
    </row>
    <row r="221" spans="1:5" ht="15.75">
      <c r="A221" s="6"/>
      <c r="B221" s="6"/>
      <c r="E221" s="4"/>
    </row>
    <row r="222" spans="1:5" ht="15.75">
      <c r="A222" s="6"/>
      <c r="B222" s="6"/>
      <c r="E222" s="4"/>
    </row>
    <row r="223" spans="1:5" ht="15.75">
      <c r="A223" s="6"/>
      <c r="B223" s="6"/>
      <c r="E223" s="4"/>
    </row>
    <row r="224" spans="1:5" ht="15.75">
      <c r="A224" s="6"/>
      <c r="B224" s="6"/>
      <c r="E224" s="4"/>
    </row>
    <row r="225" spans="1:5" ht="15.75">
      <c r="A225" s="6"/>
      <c r="B225" s="6"/>
      <c r="E225" s="4"/>
    </row>
    <row r="226" spans="1:5" ht="15.75">
      <c r="A226" s="6"/>
      <c r="B226" s="6"/>
      <c r="E226" s="4"/>
    </row>
    <row r="227" spans="1:5" ht="15.75">
      <c r="A227" s="6"/>
      <c r="B227" s="6"/>
      <c r="E227" s="4"/>
    </row>
    <row r="228" spans="1:5" ht="15.75">
      <c r="A228" s="6"/>
      <c r="B228" s="6"/>
      <c r="E228" s="4"/>
    </row>
    <row r="229" spans="1:5" ht="15.75">
      <c r="A229" s="6"/>
      <c r="B229" s="6"/>
      <c r="E229" s="4"/>
    </row>
    <row r="230" spans="1:5" ht="15.75">
      <c r="A230" s="6"/>
      <c r="B230" s="6"/>
      <c r="E230" s="4"/>
    </row>
    <row r="231" spans="1:5" ht="15.75">
      <c r="A231" s="6"/>
      <c r="B231" s="6"/>
      <c r="E231" s="4"/>
    </row>
    <row r="232" spans="1:5" ht="15.75">
      <c r="A232" s="6"/>
      <c r="B232" s="6"/>
      <c r="E232" s="4"/>
    </row>
    <row r="233" spans="1:5" ht="15.75">
      <c r="A233" s="6"/>
      <c r="B233" s="6"/>
      <c r="E233" s="4"/>
    </row>
    <row r="234" spans="1:5" ht="15.75">
      <c r="A234" s="6"/>
      <c r="B234" s="6"/>
      <c r="E234" s="4"/>
    </row>
    <row r="235" spans="1:5" ht="15.75">
      <c r="A235" s="6"/>
      <c r="B235" s="6"/>
      <c r="E235" s="4"/>
    </row>
    <row r="236" spans="1:5" ht="15.75">
      <c r="A236" s="6"/>
      <c r="B236" s="6"/>
      <c r="E236" s="4"/>
    </row>
    <row r="237" spans="1:5" ht="15.75">
      <c r="A237" s="6"/>
      <c r="B237" s="6"/>
      <c r="E237" s="4"/>
    </row>
    <row r="238" spans="1:5" ht="15.75">
      <c r="A238" s="6"/>
      <c r="B238" s="6"/>
      <c r="E238" s="4"/>
    </row>
    <row r="239" spans="1:5" ht="15.75">
      <c r="A239" s="6"/>
      <c r="B239" s="6"/>
      <c r="E239" s="4"/>
    </row>
    <row r="240" spans="1:5" ht="15.75">
      <c r="A240" s="6"/>
      <c r="B240" s="6"/>
      <c r="E240" s="4"/>
    </row>
    <row r="241" spans="1:5" ht="15.75">
      <c r="A241" s="6"/>
      <c r="B241" s="6"/>
      <c r="E241" s="4"/>
    </row>
    <row r="242" spans="1:5" ht="15.75">
      <c r="A242" s="6"/>
      <c r="B242" s="6"/>
      <c r="E242" s="4"/>
    </row>
    <row r="243" spans="1:5" ht="15.75">
      <c r="A243" s="6"/>
      <c r="B243" s="6"/>
      <c r="E243" s="4"/>
    </row>
    <row r="244" spans="1:5" ht="15.75">
      <c r="A244" s="6"/>
      <c r="B244" s="6"/>
      <c r="E244" s="4"/>
    </row>
    <row r="245" spans="1:5" ht="15.75">
      <c r="A245" s="6"/>
      <c r="B245" s="6"/>
      <c r="E245" s="4"/>
    </row>
    <row r="246" spans="1:5" ht="15.75">
      <c r="A246" s="6"/>
      <c r="B246" s="6"/>
      <c r="E246" s="4"/>
    </row>
    <row r="247" spans="1:5" ht="15.75">
      <c r="A247" s="6"/>
      <c r="B247" s="6"/>
      <c r="E247" s="4"/>
    </row>
    <row r="248" spans="1:5" ht="15.75">
      <c r="A248" s="6"/>
      <c r="B248" s="6"/>
      <c r="E248" s="4"/>
    </row>
    <row r="249" spans="1:5" ht="15.75">
      <c r="A249" s="6"/>
      <c r="B249" s="6"/>
      <c r="E249" s="4"/>
    </row>
    <row r="250" spans="1:5" ht="15.75">
      <c r="A250" s="6"/>
      <c r="B250" s="6"/>
      <c r="E250" s="4"/>
    </row>
    <row r="251" spans="1:5" ht="15.75">
      <c r="A251" s="6"/>
      <c r="B251" s="6"/>
      <c r="E251" s="4"/>
    </row>
    <row r="252" spans="1:5" ht="15.75">
      <c r="A252" s="6"/>
      <c r="B252" s="6"/>
      <c r="E252" s="4"/>
    </row>
    <row r="253" spans="1:5" ht="15.75">
      <c r="A253" s="6"/>
      <c r="B253" s="6"/>
      <c r="E253" s="4"/>
    </row>
    <row r="254" spans="1:5" ht="15.75">
      <c r="A254" s="6"/>
      <c r="B254" s="6"/>
      <c r="E254" s="4"/>
    </row>
    <row r="255" spans="1:5" ht="15.75">
      <c r="A255" s="6"/>
      <c r="B255" s="6"/>
      <c r="E255" s="4"/>
    </row>
    <row r="256" spans="1:5" ht="15.75">
      <c r="A256" s="6"/>
      <c r="B256" s="6"/>
      <c r="E256" s="4"/>
    </row>
    <row r="257" spans="1:5" ht="15.75">
      <c r="A257" s="6"/>
      <c r="B257" s="6"/>
      <c r="E257" s="4"/>
    </row>
    <row r="258" spans="1:5" ht="15.75">
      <c r="A258" s="6"/>
      <c r="B258" s="6"/>
      <c r="E258" s="4"/>
    </row>
    <row r="259" spans="1:5" ht="15.75">
      <c r="A259" s="6"/>
      <c r="B259" s="6"/>
      <c r="E259" s="4"/>
    </row>
    <row r="260" spans="1:5" ht="15.75">
      <c r="A260" s="6"/>
      <c r="B260" s="6"/>
      <c r="E260" s="4"/>
    </row>
    <row r="261" spans="1:5" ht="15.75">
      <c r="A261" s="6"/>
      <c r="B261" s="6"/>
      <c r="E261" s="4"/>
    </row>
    <row r="262" spans="1:5" ht="15.75">
      <c r="A262" s="6"/>
      <c r="B262" s="6"/>
      <c r="E262" s="4"/>
    </row>
    <row r="263" spans="1:5" ht="15.75">
      <c r="A263" s="6"/>
      <c r="B263" s="6"/>
      <c r="E263" s="4"/>
    </row>
    <row r="264" spans="1:5" ht="15.75">
      <c r="A264" s="6"/>
      <c r="B264" s="6"/>
      <c r="E264" s="4"/>
    </row>
    <row r="265" spans="1:5" ht="15.75">
      <c r="A265" s="6"/>
      <c r="B265" s="6"/>
      <c r="E265" s="4"/>
    </row>
    <row r="266" spans="1:5" ht="15.75">
      <c r="A266" s="6"/>
      <c r="B266" s="6"/>
      <c r="E266" s="4"/>
    </row>
    <row r="267" ht="15.75">
      <c r="E267" s="4"/>
    </row>
    <row r="268" ht="15.75">
      <c r="E268" s="4"/>
    </row>
    <row r="269" ht="15.75">
      <c r="E269" s="4"/>
    </row>
    <row r="270" ht="15.75">
      <c r="E270" s="4"/>
    </row>
    <row r="271" ht="15.75">
      <c r="E271" s="4"/>
    </row>
    <row r="272" ht="15.75">
      <c r="E272" s="4"/>
    </row>
    <row r="273" ht="15.75">
      <c r="E273" s="4"/>
    </row>
    <row r="274" ht="15.75">
      <c r="E274" s="4"/>
    </row>
    <row r="275" ht="15.75">
      <c r="E275" s="4"/>
    </row>
    <row r="276" ht="15.75">
      <c r="E276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4" customWidth="1"/>
    <col min="2" max="4" width="11.00390625" style="5" customWidth="1"/>
    <col min="5" max="5" width="11.00390625" style="6" customWidth="1"/>
    <col min="6" max="6" width="10.00390625" style="6" bestFit="1" customWidth="1"/>
    <col min="7" max="16384" width="11.00390625" style="6" customWidth="1"/>
  </cols>
  <sheetData>
    <row r="1" spans="1:9" ht="15.75">
      <c r="A1" s="4" t="s">
        <v>0</v>
      </c>
      <c r="B1" s="5" t="s">
        <v>1</v>
      </c>
      <c r="C1" s="5" t="s">
        <v>2</v>
      </c>
      <c r="G1" s="4" t="s">
        <v>3</v>
      </c>
      <c r="H1" s="7"/>
      <c r="I1" s="6" t="s">
        <v>4</v>
      </c>
    </row>
    <row r="2" spans="5:7" ht="15.75">
      <c r="E2" s="7" t="s">
        <v>5</v>
      </c>
      <c r="F2" s="8" t="s">
        <v>6</v>
      </c>
      <c r="G2" s="4"/>
    </row>
    <row r="3" spans="1:7" ht="15.75">
      <c r="A3" s="4">
        <v>0</v>
      </c>
      <c r="B3" s="4">
        <v>2.515</v>
      </c>
      <c r="C3" s="4">
        <v>0</v>
      </c>
      <c r="F3" s="8">
        <f>1000*1/SLOPE(C3:C13,B3:B13)</f>
        <v>98.32912606647011</v>
      </c>
      <c r="G3" s="4">
        <f>INTERCEPT(B4:B13,A4:A13)</f>
        <v>3.324421052631574</v>
      </c>
    </row>
    <row r="4" spans="1:9" ht="15.75">
      <c r="A4" s="4">
        <v>25.5</v>
      </c>
      <c r="B4" s="4">
        <v>5.28</v>
      </c>
      <c r="C4" s="4">
        <f>A4/G$18</f>
        <v>23.888222084953686</v>
      </c>
      <c r="E4" s="9">
        <f>1000*1/SLOPE(C3:C4,B3:B4)</f>
        <v>115.74741687208162</v>
      </c>
      <c r="F4" s="9" t="s">
        <v>7</v>
      </c>
      <c r="I4" s="10">
        <f>SLOPE(E4:E13,A4:A13)*1000</f>
        <v>1680.4025059751973</v>
      </c>
    </row>
    <row r="5" spans="1:9" ht="15.75">
      <c r="A5" s="4">
        <v>35</v>
      </c>
      <c r="B5" s="4">
        <v>5.975</v>
      </c>
      <c r="C5" s="4">
        <f>A5/G$18</f>
        <v>32.787755802877605</v>
      </c>
      <c r="E5" s="9">
        <f>1000*1/SLOPE(C4:C5,B4:B5)</f>
        <v>78.09397908120613</v>
      </c>
      <c r="F5" s="11">
        <f>CORREL(C3:C11,B3:B11)</f>
        <v>0.9689332020882955</v>
      </c>
      <c r="I5" s="10"/>
    </row>
    <row r="6" spans="1:5" ht="15.75">
      <c r="A6" s="4">
        <v>44.5</v>
      </c>
      <c r="B6" s="4">
        <v>5.808</v>
      </c>
      <c r="C6" s="4">
        <f>A6/G$18</f>
        <v>41.68728952080153</v>
      </c>
      <c r="E6" s="9">
        <f>1000*1/SLOPE(C5:C6,B5:B6)</f>
        <v>-18.765028066986346</v>
      </c>
    </row>
    <row r="7" spans="1:6" ht="15.75">
      <c r="A7" s="4">
        <v>54</v>
      </c>
      <c r="B7" s="4">
        <v>7.599</v>
      </c>
      <c r="C7" s="4">
        <f>A7/G$18</f>
        <v>50.58682323872545</v>
      </c>
      <c r="E7" s="9">
        <f>1000*1/SLOPE(C6:C7,B6:B7)</f>
        <v>201.24649861069375</v>
      </c>
      <c r="F7" s="12"/>
    </row>
    <row r="8" spans="1:6" ht="15.75">
      <c r="A8" s="6"/>
      <c r="B8" s="4"/>
      <c r="C8" s="4"/>
      <c r="E8" s="9"/>
      <c r="F8" s="8" t="s">
        <v>8</v>
      </c>
    </row>
    <row r="9" spans="1:6" ht="15.75">
      <c r="A9" s="6"/>
      <c r="B9" s="6"/>
      <c r="C9" s="4"/>
      <c r="E9" s="9"/>
      <c r="F9" s="8">
        <f>1000*SLOPE(B3:B13,A3:A13)</f>
        <v>86.47956625663149</v>
      </c>
    </row>
    <row r="10" spans="1:6" ht="15.75">
      <c r="A10" s="6"/>
      <c r="B10" s="6"/>
      <c r="C10" s="4"/>
      <c r="E10" s="9"/>
      <c r="F10" s="9" t="s">
        <v>9</v>
      </c>
    </row>
    <row r="11" spans="1:6" ht="15.75">
      <c r="A11" s="6"/>
      <c r="B11" s="6"/>
      <c r="C11" s="4"/>
      <c r="E11" s="9"/>
      <c r="F11" s="11">
        <f>CORREL(B3:B11,A3:A11)</f>
        <v>0.9689332020882954</v>
      </c>
    </row>
    <row r="12" spans="1:6" ht="15.75">
      <c r="A12" s="6"/>
      <c r="B12" s="6"/>
      <c r="C12" s="4"/>
      <c r="E12" s="9"/>
      <c r="F12" s="11"/>
    </row>
    <row r="13" spans="1:6" ht="15.75">
      <c r="A13" s="6"/>
      <c r="B13" s="6"/>
      <c r="C13" s="4"/>
      <c r="E13" s="9"/>
      <c r="F13" s="11"/>
    </row>
    <row r="14" spans="1:9" ht="15.75">
      <c r="A14" s="13"/>
      <c r="B14" s="14"/>
      <c r="C14" s="14"/>
      <c r="D14" s="14"/>
      <c r="E14" s="13"/>
      <c r="F14" s="15"/>
      <c r="G14" s="15"/>
      <c r="H14" s="15"/>
      <c r="I14" s="15"/>
    </row>
    <row r="15" spans="1:7" ht="15.75">
      <c r="A15" s="16"/>
      <c r="C15" s="16" t="s">
        <v>10</v>
      </c>
      <c r="D15" s="18" t="s">
        <v>11</v>
      </c>
      <c r="E15" s="4" t="s">
        <v>12</v>
      </c>
      <c r="G15" s="6" t="s">
        <v>13</v>
      </c>
    </row>
    <row r="16" spans="1:5" ht="15.75">
      <c r="A16" s="17">
        <v>0</v>
      </c>
      <c r="B16" s="4"/>
      <c r="C16" s="16"/>
      <c r="D16" s="5">
        <f>G$18</f>
        <v>1.0674716565056348</v>
      </c>
      <c r="E16" s="4">
        <v>0</v>
      </c>
    </row>
    <row r="17" spans="1:7" ht="15.75">
      <c r="A17" s="4">
        <v>0.7</v>
      </c>
      <c r="B17" s="4">
        <v>0.994</v>
      </c>
      <c r="C17" s="4">
        <f>B17*(1+($I$28+$I$29*A17)/(1282900)+($I$30+A17*$I$31-$I$32)/400)</f>
        <v>0.9685909089235846</v>
      </c>
      <c r="D17" s="5">
        <f>G$18</f>
        <v>1.0674716565056348</v>
      </c>
      <c r="E17" s="4">
        <f>E16+(A17-A16)/D17</f>
        <v>0.6557551160575521</v>
      </c>
      <c r="G17" s="6" t="s">
        <v>14</v>
      </c>
    </row>
    <row r="18" spans="1:7" ht="15.75">
      <c r="A18" s="4">
        <v>3.7</v>
      </c>
      <c r="B18" s="4">
        <v>1.069</v>
      </c>
      <c r="C18" s="4">
        <f aca="true" t="shared" si="0" ref="C18:C45">B18*(1+($I$28+$I$29*A18)/(1282900)+($I$30+A18*$I$31-$I$32)/400)</f>
        <v>1.0423715735549057</v>
      </c>
      <c r="D18" s="5">
        <f aca="true" t="shared" si="1" ref="D18:D45">G$18</f>
        <v>1.0674716565056348</v>
      </c>
      <c r="E18" s="4">
        <f aca="true" t="shared" si="2" ref="E18:E45">E17+(A18-A17)/D18</f>
        <v>3.466134184875633</v>
      </c>
      <c r="G18" s="4">
        <f>AVERAGE(C17:C805)</f>
        <v>1.0674716565056348</v>
      </c>
    </row>
    <row r="19" spans="1:5" ht="15.75">
      <c r="A19" s="4">
        <v>5.86</v>
      </c>
      <c r="B19" s="4">
        <v>1.118</v>
      </c>
      <c r="C19" s="4">
        <f t="shared" si="0"/>
        <v>1.0906764829051603</v>
      </c>
      <c r="D19" s="5">
        <f t="shared" si="1"/>
        <v>1.0674716565056348</v>
      </c>
      <c r="E19" s="4">
        <f t="shared" si="2"/>
        <v>5.4896071144246505</v>
      </c>
    </row>
    <row r="20" spans="1:5" ht="15.75">
      <c r="A20" s="4">
        <v>6.85</v>
      </c>
      <c r="B20" s="4">
        <v>1.095</v>
      </c>
      <c r="C20" s="4">
        <f t="shared" si="0"/>
        <v>1.0684744860502133</v>
      </c>
      <c r="D20" s="5">
        <f t="shared" si="1"/>
        <v>1.0674716565056348</v>
      </c>
      <c r="E20" s="4">
        <f t="shared" si="2"/>
        <v>6.417032207134617</v>
      </c>
    </row>
    <row r="21" spans="1:5" ht="15.75">
      <c r="A21" s="4">
        <v>7.2</v>
      </c>
      <c r="B21" s="4">
        <v>0.974</v>
      </c>
      <c r="C21" s="4">
        <f t="shared" si="0"/>
        <v>0.950479796419502</v>
      </c>
      <c r="D21" s="5">
        <f t="shared" si="1"/>
        <v>1.0674716565056348</v>
      </c>
      <c r="E21" s="4">
        <f t="shared" si="2"/>
        <v>6.744909765163394</v>
      </c>
    </row>
    <row r="22" spans="1:5" ht="15.75">
      <c r="A22" s="4">
        <v>10.2</v>
      </c>
      <c r="B22" s="4">
        <v>1.14</v>
      </c>
      <c r="C22" s="4">
        <f t="shared" si="0"/>
        <v>1.11321541842346</v>
      </c>
      <c r="D22" s="5">
        <f t="shared" si="1"/>
        <v>1.0674716565056348</v>
      </c>
      <c r="E22" s="4">
        <f t="shared" si="2"/>
        <v>9.555288833981473</v>
      </c>
    </row>
    <row r="23" spans="1:5" ht="15.75">
      <c r="A23" s="4">
        <v>13.2</v>
      </c>
      <c r="B23" s="4">
        <v>1.183</v>
      </c>
      <c r="C23" s="4">
        <f t="shared" si="0"/>
        <v>1.155977392253774</v>
      </c>
      <c r="D23" s="5">
        <f t="shared" si="1"/>
        <v>1.0674716565056348</v>
      </c>
      <c r="E23" s="4">
        <f t="shared" si="2"/>
        <v>12.365667902799554</v>
      </c>
    </row>
    <row r="24" spans="1:5" ht="15.75">
      <c r="A24" s="4">
        <v>15.88</v>
      </c>
      <c r="B24" s="4">
        <v>1.05</v>
      </c>
      <c r="C24" s="4">
        <f t="shared" si="0"/>
        <v>1.0266277689025125</v>
      </c>
      <c r="D24" s="5">
        <f t="shared" si="1"/>
        <v>1.0674716565056348</v>
      </c>
      <c r="E24" s="4">
        <f t="shared" si="2"/>
        <v>14.876273204277041</v>
      </c>
    </row>
    <row r="25" spans="1:5" ht="15.75">
      <c r="A25" s="4">
        <v>16.7</v>
      </c>
      <c r="B25" s="4">
        <v>1.095</v>
      </c>
      <c r="C25" s="4">
        <f t="shared" si="0"/>
        <v>1.0708214866794326</v>
      </c>
      <c r="D25" s="5">
        <f t="shared" si="1"/>
        <v>1.0674716565056348</v>
      </c>
      <c r="E25" s="4">
        <f t="shared" si="2"/>
        <v>15.644443483087315</v>
      </c>
    </row>
    <row r="26" spans="1:7" ht="15.75">
      <c r="A26" s="4">
        <v>19.7</v>
      </c>
      <c r="B26" s="4">
        <v>1.074</v>
      </c>
      <c r="C26" s="4">
        <f t="shared" si="0"/>
        <v>1.0509862977966664</v>
      </c>
      <c r="D26" s="5">
        <f t="shared" si="1"/>
        <v>1.0674716565056348</v>
      </c>
      <c r="E26" s="4">
        <f t="shared" si="2"/>
        <v>18.454822551905394</v>
      </c>
      <c r="G26" s="20" t="s">
        <v>15</v>
      </c>
    </row>
    <row r="27" spans="1:5" ht="15.75">
      <c r="A27" s="4">
        <v>22.7</v>
      </c>
      <c r="B27" s="4">
        <v>1.543</v>
      </c>
      <c r="C27" s="4">
        <f t="shared" si="0"/>
        <v>1.5109438322042512</v>
      </c>
      <c r="D27" s="5">
        <f t="shared" si="1"/>
        <v>1.0674716565056348</v>
      </c>
      <c r="E27" s="4">
        <f t="shared" si="2"/>
        <v>21.265201620723474</v>
      </c>
    </row>
    <row r="28" spans="1:9" ht="15.75">
      <c r="A28" s="4">
        <v>23.05</v>
      </c>
      <c r="B28" s="4">
        <v>1.039</v>
      </c>
      <c r="C28" s="4">
        <f t="shared" si="0"/>
        <v>1.0174936751363313</v>
      </c>
      <c r="D28" s="5">
        <f t="shared" si="1"/>
        <v>1.0674716565056348</v>
      </c>
      <c r="E28" s="4">
        <f t="shared" si="2"/>
        <v>21.59307917875225</v>
      </c>
      <c r="G28" s="6" t="s">
        <v>16</v>
      </c>
      <c r="I28" s="4">
        <v>4457</v>
      </c>
    </row>
    <row r="29" spans="1:9" ht="15.75">
      <c r="A29" s="4">
        <v>25.44</v>
      </c>
      <c r="B29" s="4">
        <v>1.119</v>
      </c>
      <c r="C29" s="4">
        <f t="shared" si="0"/>
        <v>1.0964197071485537</v>
      </c>
      <c r="D29" s="5">
        <f t="shared" si="1"/>
        <v>1.0674716565056348</v>
      </c>
      <c r="E29" s="4">
        <f t="shared" si="2"/>
        <v>23.832014503577323</v>
      </c>
      <c r="G29" s="6" t="s">
        <v>17</v>
      </c>
      <c r="I29" s="4">
        <v>1.8</v>
      </c>
    </row>
    <row r="30" spans="1:9" ht="15.75">
      <c r="A30" s="4">
        <v>26.2</v>
      </c>
      <c r="B30" s="4">
        <v>0.894</v>
      </c>
      <c r="C30" s="4">
        <f t="shared" si="0"/>
        <v>0.8761078280040218</v>
      </c>
      <c r="D30" s="5">
        <f t="shared" si="1"/>
        <v>1.0674716565056348</v>
      </c>
      <c r="E30" s="4">
        <f t="shared" si="2"/>
        <v>24.543977201011234</v>
      </c>
      <c r="G30" s="6" t="s">
        <v>18</v>
      </c>
      <c r="I30" s="4">
        <f>G3</f>
        <v>3.324421052631574</v>
      </c>
    </row>
    <row r="31" spans="1:9" ht="15.75">
      <c r="A31" s="4">
        <v>29.2</v>
      </c>
      <c r="B31" s="4">
        <v>1.246</v>
      </c>
      <c r="C31" s="4">
        <f t="shared" si="0"/>
        <v>1.2218764316774855</v>
      </c>
      <c r="D31" s="5">
        <f t="shared" si="1"/>
        <v>1.0674716565056348</v>
      </c>
      <c r="E31" s="4">
        <f t="shared" si="2"/>
        <v>27.354356269829314</v>
      </c>
      <c r="G31" s="6" t="s">
        <v>19</v>
      </c>
      <c r="I31" s="4">
        <f>F9/1000</f>
        <v>0.08647956625663149</v>
      </c>
    </row>
    <row r="32" spans="1:9" ht="15.75">
      <c r="A32" s="4">
        <v>32.2</v>
      </c>
      <c r="B32" s="4">
        <v>1.12</v>
      </c>
      <c r="C32" s="4">
        <f t="shared" si="0"/>
        <v>1.09904703631836</v>
      </c>
      <c r="D32" s="5">
        <f t="shared" si="1"/>
        <v>1.0674716565056348</v>
      </c>
      <c r="E32" s="4">
        <f t="shared" si="2"/>
        <v>30.164735338647397</v>
      </c>
      <c r="G32" s="6" t="s">
        <v>20</v>
      </c>
      <c r="I32" s="4">
        <v>15</v>
      </c>
    </row>
    <row r="33" spans="1:5" ht="15.75">
      <c r="A33" s="4">
        <v>34.73</v>
      </c>
      <c r="B33" s="4">
        <v>0.991</v>
      </c>
      <c r="C33" s="4">
        <f t="shared" si="0"/>
        <v>0.9730059469717918</v>
      </c>
      <c r="D33" s="5">
        <f t="shared" si="1"/>
        <v>1.0674716565056348</v>
      </c>
      <c r="E33" s="4">
        <f t="shared" si="2"/>
        <v>32.53482168668397</v>
      </c>
    </row>
    <row r="34" spans="1:5" ht="15.75">
      <c r="A34" s="4">
        <v>35.7</v>
      </c>
      <c r="B34" s="4">
        <v>0.878</v>
      </c>
      <c r="C34" s="4">
        <f t="shared" si="0"/>
        <v>0.8622430640193195</v>
      </c>
      <c r="D34" s="5">
        <f t="shared" si="1"/>
        <v>1.0674716565056348</v>
      </c>
      <c r="E34" s="4">
        <f t="shared" si="2"/>
        <v>33.443510918935154</v>
      </c>
    </row>
    <row r="35" spans="1:5" ht="15.75">
      <c r="A35" s="4">
        <v>38.7</v>
      </c>
      <c r="B35" s="4">
        <v>0.967</v>
      </c>
      <c r="C35" s="4">
        <f t="shared" si="0"/>
        <v>0.9502770981093828</v>
      </c>
      <c r="D35" s="5">
        <f t="shared" si="1"/>
        <v>1.0674716565056348</v>
      </c>
      <c r="E35" s="4">
        <f t="shared" si="2"/>
        <v>36.25388998775323</v>
      </c>
    </row>
    <row r="36" spans="1:5" ht="15.75">
      <c r="A36" s="4">
        <v>41.7</v>
      </c>
      <c r="B36" s="4">
        <v>1.001</v>
      </c>
      <c r="C36" s="4">
        <f t="shared" si="0"/>
        <v>0.9843425748030891</v>
      </c>
      <c r="D36" s="5">
        <f t="shared" si="1"/>
        <v>1.0674716565056348</v>
      </c>
      <c r="E36" s="4">
        <f t="shared" si="2"/>
        <v>39.06426905657131</v>
      </c>
    </row>
    <row r="37" spans="1:5" ht="15.75">
      <c r="A37" s="4">
        <v>44.24</v>
      </c>
      <c r="B37" s="4">
        <v>1.065</v>
      </c>
      <c r="C37" s="4">
        <f t="shared" si="0"/>
        <v>1.047866199735205</v>
      </c>
      <c r="D37" s="5">
        <f t="shared" si="1"/>
        <v>1.0674716565056348</v>
      </c>
      <c r="E37" s="4">
        <f t="shared" si="2"/>
        <v>41.44372333483729</v>
      </c>
    </row>
    <row r="38" spans="1:5" ht="15.75">
      <c r="A38" s="4">
        <v>45.2</v>
      </c>
      <c r="B38" s="4">
        <v>1.127</v>
      </c>
      <c r="C38" s="4">
        <f t="shared" si="0"/>
        <v>1.1091041670040807</v>
      </c>
      <c r="D38" s="5">
        <f t="shared" si="1"/>
        <v>1.0674716565056348</v>
      </c>
      <c r="E38" s="4">
        <f t="shared" si="2"/>
        <v>42.34304463685908</v>
      </c>
    </row>
    <row r="39" spans="1:5" ht="15.75">
      <c r="A39" s="4">
        <v>48.2</v>
      </c>
      <c r="B39" s="4">
        <v>1.126</v>
      </c>
      <c r="C39" s="4">
        <f t="shared" si="0"/>
        <v>1.108855105692978</v>
      </c>
      <c r="D39" s="5">
        <f t="shared" si="1"/>
        <v>1.0674716565056348</v>
      </c>
      <c r="E39" s="4">
        <f t="shared" si="2"/>
        <v>45.153423705677156</v>
      </c>
    </row>
    <row r="40" spans="1:5" ht="15.75">
      <c r="A40" s="4">
        <v>51.2</v>
      </c>
      <c r="B40" s="4">
        <v>1.129</v>
      </c>
      <c r="C40" s="4">
        <f t="shared" si="0"/>
        <v>1.1125464445078037</v>
      </c>
      <c r="D40" s="5">
        <f t="shared" si="1"/>
        <v>1.0674716565056348</v>
      </c>
      <c r="E40" s="4">
        <f t="shared" si="2"/>
        <v>47.963802774495235</v>
      </c>
    </row>
    <row r="41" spans="1:5" ht="15.75">
      <c r="A41" s="4">
        <v>53.77</v>
      </c>
      <c r="B41" s="4">
        <v>1.229</v>
      </c>
      <c r="C41" s="4">
        <f t="shared" si="0"/>
        <v>1.2117763903574161</v>
      </c>
      <c r="D41" s="5">
        <f t="shared" si="1"/>
        <v>1.0674716565056348</v>
      </c>
      <c r="E41" s="4">
        <f t="shared" si="2"/>
        <v>50.371360843449395</v>
      </c>
    </row>
    <row r="42" spans="1:5" ht="15.75">
      <c r="A42" s="4">
        <v>54.75</v>
      </c>
      <c r="B42" s="4">
        <v>1.233</v>
      </c>
      <c r="C42" s="4">
        <f t="shared" si="0"/>
        <v>1.2159832702284292</v>
      </c>
      <c r="D42" s="5">
        <f t="shared" si="1"/>
        <v>1.0674716565056348</v>
      </c>
      <c r="E42" s="4">
        <f t="shared" si="2"/>
        <v>51.28941800592997</v>
      </c>
    </row>
    <row r="43" spans="1:5" ht="15.75">
      <c r="A43" s="4">
        <v>57.75</v>
      </c>
      <c r="B43" s="4">
        <v>1.086</v>
      </c>
      <c r="C43" s="4">
        <f t="shared" si="0"/>
        <v>1.0717209760386948</v>
      </c>
      <c r="D43" s="5">
        <f t="shared" si="1"/>
        <v>1.0674716565056348</v>
      </c>
      <c r="E43" s="4">
        <f t="shared" si="2"/>
        <v>54.09979707474805</v>
      </c>
    </row>
    <row r="44" spans="1:5" ht="15.75">
      <c r="A44" s="4">
        <v>60.7</v>
      </c>
      <c r="B44" s="4">
        <v>1.098</v>
      </c>
      <c r="C44" s="4">
        <f t="shared" si="0"/>
        <v>1.0842680313638753</v>
      </c>
      <c r="D44" s="5">
        <f t="shared" si="1"/>
        <v>1.0674716565056348</v>
      </c>
      <c r="E44" s="4">
        <f t="shared" si="2"/>
        <v>56.863336492419165</v>
      </c>
    </row>
    <row r="45" spans="1:5" ht="15.75">
      <c r="A45" s="4">
        <v>63.44</v>
      </c>
      <c r="B45" s="4">
        <v>0.875</v>
      </c>
      <c r="C45" s="4">
        <f t="shared" si="0"/>
        <v>0.8645786474331282</v>
      </c>
      <c r="D45" s="5">
        <f t="shared" si="1"/>
        <v>1.0674716565056348</v>
      </c>
      <c r="E45" s="4">
        <f t="shared" si="2"/>
        <v>59.430149375273004</v>
      </c>
    </row>
    <row r="46" spans="1:5" ht="15.75">
      <c r="A46" s="6"/>
      <c r="E46" s="4"/>
    </row>
    <row r="47" spans="1:5" ht="15.75">
      <c r="A47" s="6"/>
      <c r="E47" s="4"/>
    </row>
    <row r="48" spans="1:5" ht="15.75">
      <c r="A48" s="6"/>
      <c r="E48" s="4"/>
    </row>
    <row r="49" spans="1:5" ht="15.75">
      <c r="A49" s="6"/>
      <c r="E49" s="4"/>
    </row>
    <row r="50" spans="1:5" ht="15.75">
      <c r="A50" s="6"/>
      <c r="E50" s="4"/>
    </row>
    <row r="51" spans="1:5" ht="15.75">
      <c r="A51" s="6"/>
      <c r="E51" s="4"/>
    </row>
    <row r="52" spans="1:5" ht="15.75">
      <c r="A52" s="6"/>
      <c r="E52" s="4"/>
    </row>
    <row r="53" spans="1:5" ht="15.75">
      <c r="A53" s="6"/>
      <c r="E53" s="4"/>
    </row>
    <row r="54" spans="1:5" ht="15.75">
      <c r="A54" s="6"/>
      <c r="E54" s="4"/>
    </row>
    <row r="55" spans="1:5" ht="15.75">
      <c r="A55" s="6"/>
      <c r="E55" s="4"/>
    </row>
    <row r="56" spans="1:5" ht="15.75">
      <c r="A56" s="6"/>
      <c r="E56" s="4"/>
    </row>
    <row r="57" spans="1:5" ht="15.75">
      <c r="A57" s="6"/>
      <c r="E57" s="4"/>
    </row>
    <row r="58" spans="1:5" ht="15.75">
      <c r="A58" s="6"/>
      <c r="E58" s="4"/>
    </row>
    <row r="59" spans="1:5" ht="15.75">
      <c r="A59" s="6"/>
      <c r="E59" s="4"/>
    </row>
    <row r="60" spans="1:5" ht="15.75">
      <c r="A60" s="6"/>
      <c r="E60" s="4"/>
    </row>
    <row r="61" spans="1:5" ht="15.75">
      <c r="A61" s="6"/>
      <c r="E61" s="4"/>
    </row>
    <row r="62" spans="1:5" ht="15.75">
      <c r="A62" s="6"/>
      <c r="E62" s="4"/>
    </row>
    <row r="63" spans="1:5" ht="15.75">
      <c r="A63" s="6"/>
      <c r="E63" s="4"/>
    </row>
    <row r="64" spans="1:5" ht="15.75">
      <c r="A64" s="6"/>
      <c r="E64" s="4"/>
    </row>
    <row r="65" spans="1:5" ht="15.75">
      <c r="A65" s="6"/>
      <c r="E65" s="4"/>
    </row>
    <row r="66" spans="1:5" ht="15.75">
      <c r="A66" s="6"/>
      <c r="E66" s="4"/>
    </row>
    <row r="67" spans="1:5" ht="15.75">
      <c r="A67" s="6"/>
      <c r="E67" s="4"/>
    </row>
    <row r="68" spans="1:5" ht="15.75">
      <c r="A68" s="6"/>
      <c r="E68" s="4"/>
    </row>
    <row r="69" spans="1:5" ht="15.75">
      <c r="A69" s="6"/>
      <c r="E69" s="4"/>
    </row>
    <row r="70" spans="1:5" ht="15.75">
      <c r="A70" s="6"/>
      <c r="E70" s="4"/>
    </row>
    <row r="71" spans="1:5" ht="15.75">
      <c r="A71" s="6"/>
      <c r="E71" s="4"/>
    </row>
    <row r="72" spans="1:5" ht="15.75">
      <c r="A72" s="6"/>
      <c r="E72" s="4"/>
    </row>
    <row r="73" spans="1:5" ht="15.75">
      <c r="A73" s="6"/>
      <c r="E73" s="4"/>
    </row>
    <row r="74" spans="1:5" ht="15.75">
      <c r="A74" s="6"/>
      <c r="E74" s="4"/>
    </row>
    <row r="75" spans="1:5" ht="15.75">
      <c r="A75" s="6"/>
      <c r="E75" s="4"/>
    </row>
    <row r="76" spans="1:5" ht="15.75">
      <c r="A76" s="6"/>
      <c r="E76" s="4"/>
    </row>
    <row r="77" spans="1:5" ht="15.75">
      <c r="A77" s="6"/>
      <c r="E77" s="4"/>
    </row>
    <row r="78" spans="1:5" ht="15.75">
      <c r="A78" s="6"/>
      <c r="E78" s="4"/>
    </row>
    <row r="79" ht="15.75">
      <c r="E79" s="4"/>
    </row>
    <row r="80" ht="15.75">
      <c r="E8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A1" sqref="A1:B73"/>
    </sheetView>
  </sheetViews>
  <sheetFormatPr defaultColWidth="11.00390625" defaultRowHeight="15.75"/>
  <sheetData>
    <row r="1" spans="1:2" ht="15.75">
      <c r="A1" s="3">
        <v>0</v>
      </c>
      <c r="B1" s="1"/>
    </row>
    <row r="2" spans="1:2" ht="15.75">
      <c r="A2">
        <v>3.5</v>
      </c>
      <c r="B2" s="2">
        <v>1.126333333</v>
      </c>
    </row>
    <row r="3" spans="1:2" ht="15.75">
      <c r="A3">
        <v>10.1</v>
      </c>
      <c r="B3" s="2">
        <v>1.0335</v>
      </c>
    </row>
    <row r="4" spans="1:2" ht="15.75">
      <c r="A4">
        <v>19.4</v>
      </c>
      <c r="B4" s="2">
        <v>1.040666667</v>
      </c>
    </row>
    <row r="5" spans="1:2" ht="15.75">
      <c r="A5">
        <v>30.36</v>
      </c>
      <c r="B5" s="2">
        <v>1.064</v>
      </c>
    </row>
    <row r="6" spans="1:2" ht="15.75">
      <c r="A6">
        <v>33.6</v>
      </c>
      <c r="B6" s="2">
        <v>0.978</v>
      </c>
    </row>
    <row r="7" spans="1:2" ht="15.75">
      <c r="A7">
        <v>35.285</v>
      </c>
      <c r="B7" s="2">
        <v>0.974333333</v>
      </c>
    </row>
    <row r="8" spans="1:2" ht="15.75">
      <c r="A8">
        <v>38.245</v>
      </c>
      <c r="B8" s="2">
        <v>0.725333333</v>
      </c>
    </row>
    <row r="9" spans="1:2" ht="15.75">
      <c r="A9">
        <v>53.43</v>
      </c>
      <c r="B9" s="2">
        <v>0.940666667</v>
      </c>
    </row>
    <row r="10" spans="1:2" ht="15.75">
      <c r="A10">
        <v>57.46</v>
      </c>
      <c r="B10" s="2">
        <v>0.968666667</v>
      </c>
    </row>
    <row r="11" spans="1:2" ht="15.75">
      <c r="A11">
        <v>66.8</v>
      </c>
      <c r="B11" s="2">
        <v>0.947</v>
      </c>
    </row>
    <row r="12" spans="1:2" ht="15.75">
      <c r="A12">
        <v>73.29</v>
      </c>
      <c r="B12" s="2">
        <v>0.8</v>
      </c>
    </row>
    <row r="13" spans="1:2" ht="15.75">
      <c r="A13">
        <v>76.87</v>
      </c>
      <c r="B13" s="2">
        <v>0.891</v>
      </c>
    </row>
    <row r="14" spans="1:2" ht="15.75">
      <c r="A14">
        <v>86.27</v>
      </c>
      <c r="B14" s="2">
        <v>1.078</v>
      </c>
    </row>
    <row r="15" spans="1:2" ht="15.75">
      <c r="A15">
        <v>101.62</v>
      </c>
      <c r="B15" s="2">
        <v>0.958333333</v>
      </c>
    </row>
    <row r="16" spans="1:2" ht="15.75">
      <c r="A16">
        <v>104.92</v>
      </c>
      <c r="B16" s="2">
        <v>1.020333333</v>
      </c>
    </row>
    <row r="17" spans="1:2" ht="15.75">
      <c r="A17">
        <v>114.93</v>
      </c>
      <c r="B17" s="2">
        <v>1.028333333</v>
      </c>
    </row>
    <row r="18" spans="1:2" ht="15.75">
      <c r="A18">
        <v>130.17</v>
      </c>
      <c r="B18" s="2">
        <v>1.062666667</v>
      </c>
    </row>
    <row r="19" spans="1:2" ht="15.75">
      <c r="A19">
        <v>133.97</v>
      </c>
      <c r="B19" s="2">
        <v>1.197</v>
      </c>
    </row>
    <row r="20" spans="1:2" ht="15.75">
      <c r="A20">
        <v>143.5</v>
      </c>
      <c r="B20" s="2">
        <v>1.153666667</v>
      </c>
    </row>
    <row r="21" spans="1:2" ht="15.75">
      <c r="A21">
        <v>153</v>
      </c>
      <c r="B21" s="2">
        <v>1.142333333</v>
      </c>
    </row>
    <row r="22" spans="1:2" ht="15.75">
      <c r="A22">
        <v>162.6</v>
      </c>
      <c r="B22" s="2">
        <v>1.164</v>
      </c>
    </row>
    <row r="23" spans="1:2" ht="15.75">
      <c r="A23">
        <v>171.71</v>
      </c>
      <c r="B23" s="2">
        <v>1.127333333</v>
      </c>
    </row>
    <row r="24" spans="1:2" ht="15.75">
      <c r="A24">
        <v>181.05</v>
      </c>
      <c r="B24" s="2">
        <v>1.157</v>
      </c>
    </row>
    <row r="25" spans="1:2" ht="15.75">
      <c r="A25">
        <v>188.98</v>
      </c>
      <c r="B25" s="2">
        <v>1.171666667</v>
      </c>
    </row>
    <row r="26" spans="1:2" ht="15.75">
      <c r="A26">
        <v>198.1</v>
      </c>
      <c r="B26" s="2">
        <v>0.961333333</v>
      </c>
    </row>
    <row r="27" spans="1:2" ht="15.75">
      <c r="A27">
        <v>206.4</v>
      </c>
      <c r="B27" s="2">
        <v>1.059</v>
      </c>
    </row>
    <row r="28" spans="1:2" ht="15.75">
      <c r="A28">
        <v>215.26</v>
      </c>
      <c r="B28" s="2">
        <v>1.089</v>
      </c>
    </row>
    <row r="29" spans="1:2" ht="15.75">
      <c r="A29">
        <v>219.2</v>
      </c>
      <c r="B29" s="2">
        <v>1.177666667</v>
      </c>
    </row>
    <row r="30" spans="1:2" ht="15.75">
      <c r="A30">
        <v>227.9</v>
      </c>
      <c r="B30" s="2">
        <v>1.247</v>
      </c>
    </row>
    <row r="31" spans="1:2" ht="15.75">
      <c r="A31">
        <v>237.4</v>
      </c>
      <c r="B31" s="2">
        <v>1.245666667</v>
      </c>
    </row>
    <row r="32" spans="1:2" ht="15.75">
      <c r="A32">
        <v>247</v>
      </c>
      <c r="B32" s="2">
        <v>1.219333333</v>
      </c>
    </row>
    <row r="33" spans="1:2" ht="15.75">
      <c r="A33">
        <v>256.5</v>
      </c>
      <c r="B33" s="2">
        <v>1.231</v>
      </c>
    </row>
    <row r="34" spans="1:2" ht="15.75">
      <c r="A34">
        <v>266</v>
      </c>
      <c r="B34" s="2">
        <v>1.122666667</v>
      </c>
    </row>
    <row r="35" spans="1:2" ht="15.75">
      <c r="A35">
        <v>275.5</v>
      </c>
      <c r="B35" s="2">
        <v>1.248</v>
      </c>
    </row>
    <row r="36" spans="1:2" ht="15.75">
      <c r="A36">
        <v>284.94</v>
      </c>
      <c r="B36" s="2">
        <v>1.097666667</v>
      </c>
    </row>
    <row r="37" spans="1:2" ht="15.75">
      <c r="A37">
        <v>294.35</v>
      </c>
      <c r="B37" s="2">
        <v>0.981</v>
      </c>
    </row>
    <row r="38" spans="1:2" ht="15.75">
      <c r="A38">
        <v>303.8</v>
      </c>
      <c r="B38" s="2">
        <v>1.015333333</v>
      </c>
    </row>
    <row r="39" spans="1:2" ht="15.75">
      <c r="A39">
        <v>313</v>
      </c>
      <c r="B39" s="2">
        <v>1.112</v>
      </c>
    </row>
    <row r="40" spans="1:2" ht="15.75">
      <c r="A40">
        <v>321.97</v>
      </c>
      <c r="B40" s="2">
        <v>1.1555</v>
      </c>
    </row>
    <row r="41" spans="1:2" ht="15.75">
      <c r="A41">
        <v>331.4</v>
      </c>
      <c r="B41" s="2">
        <v>1.250666667</v>
      </c>
    </row>
    <row r="42" spans="1:2" ht="15.75">
      <c r="A42">
        <v>340.78</v>
      </c>
      <c r="B42" s="2">
        <v>1.125333333</v>
      </c>
    </row>
    <row r="43" spans="1:2" ht="15.75">
      <c r="A43">
        <v>350.145</v>
      </c>
      <c r="B43" s="2">
        <v>1.184333333</v>
      </c>
    </row>
    <row r="44" spans="1:2" ht="15.75">
      <c r="A44">
        <v>359.47</v>
      </c>
      <c r="B44" s="2">
        <v>1.19</v>
      </c>
    </row>
    <row r="45" spans="1:2" ht="15.75">
      <c r="A45">
        <v>368.88</v>
      </c>
      <c r="B45" s="2">
        <v>1.407333333</v>
      </c>
    </row>
    <row r="46" spans="1:2" ht="15.75">
      <c r="A46">
        <v>378.56</v>
      </c>
      <c r="B46" s="2">
        <v>1.353</v>
      </c>
    </row>
    <row r="47" spans="1:2" ht="15.75">
      <c r="A47">
        <v>388.1</v>
      </c>
      <c r="B47" s="2">
        <v>1.425666667</v>
      </c>
    </row>
    <row r="48" spans="1:2" ht="15.75">
      <c r="A48">
        <v>398.85</v>
      </c>
      <c r="B48" s="2">
        <v>1.317</v>
      </c>
    </row>
    <row r="49" spans="1:2" ht="15.75">
      <c r="A49">
        <v>406.4</v>
      </c>
      <c r="B49" s="2">
        <v>1.283</v>
      </c>
    </row>
    <row r="50" spans="1:2" ht="15.75">
      <c r="A50">
        <v>415.47</v>
      </c>
      <c r="B50" s="2">
        <v>1.141</v>
      </c>
    </row>
    <row r="51" spans="1:2" ht="15.75">
      <c r="A51">
        <v>425</v>
      </c>
      <c r="B51" s="2">
        <v>1.402333333</v>
      </c>
    </row>
    <row r="52" spans="1:2" ht="15.75">
      <c r="A52">
        <v>443.9</v>
      </c>
      <c r="B52" s="2">
        <v>1.138</v>
      </c>
    </row>
    <row r="53" spans="1:2" ht="15.75">
      <c r="A53">
        <v>443.9</v>
      </c>
      <c r="B53" s="2">
        <v>1.397666667</v>
      </c>
    </row>
    <row r="54" spans="1:2" ht="15.75">
      <c r="A54">
        <v>452.62</v>
      </c>
      <c r="B54" s="2">
        <v>1.145</v>
      </c>
    </row>
    <row r="55" spans="1:2" ht="15.75">
      <c r="A55">
        <v>462.8</v>
      </c>
      <c r="B55" s="2">
        <v>1.187333333</v>
      </c>
    </row>
    <row r="56" spans="1:2" ht="15.75">
      <c r="A56">
        <v>471.7</v>
      </c>
      <c r="B56" s="2">
        <v>1.219</v>
      </c>
    </row>
    <row r="57" spans="1:2" ht="15.75">
      <c r="A57">
        <v>480.61</v>
      </c>
      <c r="B57" s="2">
        <v>1.340666667</v>
      </c>
    </row>
    <row r="58" spans="1:2" ht="15.75">
      <c r="A58">
        <v>491</v>
      </c>
      <c r="B58" s="2">
        <v>1.255</v>
      </c>
    </row>
    <row r="59" spans="1:2" ht="15.75">
      <c r="A59">
        <v>500.57</v>
      </c>
      <c r="B59" s="2">
        <v>1.455666667</v>
      </c>
    </row>
    <row r="60" spans="1:2" ht="15.75">
      <c r="A60">
        <v>509.95</v>
      </c>
      <c r="B60" s="2">
        <v>1.188333333</v>
      </c>
    </row>
    <row r="61" spans="1:2" ht="15.75">
      <c r="A61">
        <v>519.38</v>
      </c>
      <c r="B61" s="2">
        <v>1.218666667</v>
      </c>
    </row>
    <row r="62" spans="1:2" ht="15.75">
      <c r="A62">
        <v>528.81</v>
      </c>
      <c r="B62" s="2">
        <v>1.182666667</v>
      </c>
    </row>
    <row r="63" spans="1:2" ht="15.75">
      <c r="A63">
        <v>538.31</v>
      </c>
      <c r="B63" s="2">
        <v>1.412666667</v>
      </c>
    </row>
    <row r="64" spans="1:2" ht="15.75">
      <c r="A64">
        <v>545.35</v>
      </c>
      <c r="B64" s="2">
        <v>1.099333333</v>
      </c>
    </row>
    <row r="65" spans="1:2" ht="15.75">
      <c r="A65">
        <v>556.485</v>
      </c>
      <c r="B65" s="2">
        <v>1.021</v>
      </c>
    </row>
    <row r="66" spans="1:2" ht="15.75">
      <c r="A66">
        <v>563.6</v>
      </c>
      <c r="B66" s="2">
        <v>0.919666667</v>
      </c>
    </row>
    <row r="67" spans="1:2" ht="15.75">
      <c r="A67">
        <v>572.9</v>
      </c>
      <c r="B67" s="2">
        <v>0.954666667</v>
      </c>
    </row>
    <row r="68" spans="1:2" ht="15.75">
      <c r="A68">
        <v>582.73</v>
      </c>
      <c r="B68" s="2">
        <v>0.957333333</v>
      </c>
    </row>
    <row r="69" spans="1:2" ht="15.75">
      <c r="A69">
        <v>591.7</v>
      </c>
      <c r="B69" s="2">
        <v>0.915666667</v>
      </c>
    </row>
    <row r="70" spans="1:2" ht="15.75">
      <c r="A70">
        <v>601.3</v>
      </c>
      <c r="B70" s="2">
        <v>0.871666667</v>
      </c>
    </row>
    <row r="71" spans="1:2" ht="15.75">
      <c r="A71">
        <v>610.7</v>
      </c>
      <c r="B71" s="2">
        <v>0.964666667</v>
      </c>
    </row>
    <row r="72" spans="1:2" ht="15.75">
      <c r="A72">
        <v>621.01</v>
      </c>
      <c r="B72" s="2">
        <v>1.084666667</v>
      </c>
    </row>
    <row r="73" spans="1:2" ht="15.75">
      <c r="A73">
        <v>629.56</v>
      </c>
      <c r="B73" s="2">
        <v>1.121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