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108B" sheetId="1" r:id="rId1"/>
    <sheet name="1109C" sheetId="2" r:id="rId2"/>
    <sheet name="1115B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<sst xmlns="http://schemas.openxmlformats.org/spreadsheetml/2006/main" count="65" uniqueCount="23">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</sst>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A1" sqref="A1"/>
    </sheetView>
  </sheetViews>
  <sheetFormatPr defaultColWidth="11.00390625" defaultRowHeight="15.75"/>
  <cols>
    <col min="1" max="2" width="11.00390625" style="1" customWidth="1"/>
    <col min="3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1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/>
      <c r="C3" s="2">
        <v>0</v>
      </c>
      <c r="F3" s="5">
        <f>1000*1/SLOPE(C3:C13,B3:B13)</f>
        <v>34.038216965257234</v>
      </c>
      <c r="G3" s="1">
        <f>INTERCEPT(B4:B13,A4:A13)</f>
        <v>6.932232607541149</v>
      </c>
    </row>
    <row r="4" spans="1:9" ht="15.75">
      <c r="A4" s="3">
        <v>100</v>
      </c>
      <c r="B4" s="3">
        <v>9.793</v>
      </c>
      <c r="C4" s="1">
        <f>(A4-$A$3)/2/3*(1/($G$18*(0.6/$G$18)^$G$20)+4/($G$18*(0.6/$G$18)^($G$20*EXP(-((A4+$A$3)/2)/$G$22)))+1/($G$18*(0.6/$G$18)^($G$20*EXP(-(A4/$G$22)))))</f>
        <v>105.35543734589962</v>
      </c>
      <c r="E4" s="6"/>
      <c r="F4" s="6" t="s">
        <v>7</v>
      </c>
      <c r="I4" s="7">
        <f>SLOPE(E4:E13,A4:A13)*1000</f>
        <v>159.51115628342296</v>
      </c>
    </row>
    <row r="5" spans="1:9" ht="15.75">
      <c r="A5" s="3">
        <v>200</v>
      </c>
      <c r="B5" s="3">
        <v>12.259</v>
      </c>
      <c r="C5" s="1">
        <f>(A5-$A$3)/2/3*(1/($G$18*(0.6/$G$18)^$G$20)+4/($G$18*(0.6/$G$18)^($G$20*EXP(-((A5+$A$3)/2)/$G$22)))+1/($G$18*(0.6/$G$18)^($G$20*EXP(-(A5/$G$22)))))</f>
        <v>192.47114423152271</v>
      </c>
      <c r="E5" s="6">
        <f>1000*1/SLOPE(C4:C5,B4:B5)</f>
        <v>28.3071800500645</v>
      </c>
      <c r="F5" s="8">
        <f>CORREL(C3:C11,B3:B11)</f>
        <v>0.9710582867177778</v>
      </c>
      <c r="I5" s="7"/>
    </row>
    <row r="6" spans="1:5" ht="15.75">
      <c r="A6" s="3">
        <v>300</v>
      </c>
      <c r="B6" s="3">
        <v>13.712</v>
      </c>
      <c r="C6" s="1">
        <f>(A6-$A$3)/2/3*(1/($G$18*(0.6/$G$18)^$G$20)+4/($G$18*(0.6/$G$18)^($G$20*EXP(-((A6+$A$3)/2)/$G$22)))+1/($G$18*(0.6/$G$18)^($G$20*EXP(-(A6/$G$22)))))</f>
        <v>271.76861754541136</v>
      </c>
      <c r="E6" s="6">
        <f>1000*1/SLOPE(C5:C6,B5:B6)</f>
        <v>18.32340854352967</v>
      </c>
    </row>
    <row r="7" spans="1:6" ht="15.75">
      <c r="A7" s="3">
        <v>390</v>
      </c>
      <c r="B7" s="3">
        <v>17.788</v>
      </c>
      <c r="C7" s="1">
        <f>(A7-$A$3)/2/3*(1/($G$18*(0.6/$G$18)^$G$20)+4/($G$18*(0.6/$G$18)^($G$20*EXP(-((A7+$A$3)/2)/$G$22)))+1/($G$18*(0.6/$G$18)^($G$20*EXP(-(A7/$G$22)))))</f>
        <v>340.2261694739082</v>
      </c>
      <c r="E7" s="6">
        <f>1000*1/SLOPE(C6:C7,B6:B7)</f>
        <v>59.540545713017664</v>
      </c>
      <c r="F7" s="9"/>
    </row>
    <row r="8" spans="1:6" ht="15.75">
      <c r="A8" s="3"/>
      <c r="C8" s="1"/>
      <c r="E8" s="6"/>
      <c r="F8" s="5" t="s">
        <v>8</v>
      </c>
    </row>
    <row r="9" spans="1:6" ht="15.75">
      <c r="A9" s="3"/>
      <c r="E9" s="6"/>
      <c r="F9" s="5">
        <f>1000*SLOPE(B3:B13,A3:A13)</f>
        <v>26.08390865639939</v>
      </c>
    </row>
    <row r="10" spans="1:6" ht="15.75">
      <c r="A10" s="3"/>
      <c r="E10" s="6"/>
      <c r="F10" s="6" t="s">
        <v>9</v>
      </c>
    </row>
    <row r="11" spans="1:6" ht="15.75">
      <c r="A11" s="3"/>
      <c r="E11" s="6"/>
      <c r="F11" s="8">
        <f>CORREL(B3:B11,A3:A11)</f>
        <v>0.9754101830667291</v>
      </c>
    </row>
    <row r="12" spans="1:6" ht="15.75">
      <c r="A12" s="3"/>
      <c r="E12" s="6"/>
      <c r="F12" s="8"/>
    </row>
    <row r="13" spans="1:6" ht="15.75">
      <c r="A13" s="3"/>
      <c r="E13" s="6"/>
      <c r="F13" s="8"/>
    </row>
    <row r="14" spans="1:9" ht="15.75">
      <c r="A14" s="10"/>
      <c r="B14" s="10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3" t="s">
        <v>10</v>
      </c>
      <c r="D15" s="15" t="s">
        <v>11</v>
      </c>
      <c r="E15" s="1" t="s">
        <v>12</v>
      </c>
      <c r="G15" s="3" t="s">
        <v>13</v>
      </c>
    </row>
    <row r="16" spans="1:5" ht="15.75">
      <c r="A16" s="14">
        <v>0</v>
      </c>
      <c r="C16" s="13"/>
      <c r="D16" s="2">
        <f aca="true" t="shared" si="0" ref="D16:D23">$G$18^(1-$G$20*EXP(-A16/$G$22))*0.6^($G$20*EXP(-A16/$G$22))</f>
        <v>0.8252432393924704</v>
      </c>
      <c r="E16" s="1">
        <v>0</v>
      </c>
    </row>
    <row r="17" spans="1:7" ht="15.75">
      <c r="A17" s="1">
        <v>0.34</v>
      </c>
      <c r="B17" s="1">
        <v>0.769</v>
      </c>
      <c r="C17" s="1">
        <f aca="true" t="shared" si="1" ref="C17:C23">B17*(1+($I$28+$I$29*A17)/(1282900)+($I$30+A17*$I$31-$I$32)/400)</f>
        <v>0.7553995127669902</v>
      </c>
      <c r="D17" s="2">
        <f t="shared" si="0"/>
        <v>0.8262252094013742</v>
      </c>
      <c r="E17" s="1">
        <f aca="true" t="shared" si="2" ref="E17:E23">E16+(A17-A16)/D17</f>
        <v>0.41151007755662716</v>
      </c>
      <c r="G17" s="3" t="s">
        <v>14</v>
      </c>
    </row>
    <row r="18" spans="1:7" ht="15.75">
      <c r="A18" s="1">
        <v>0.34</v>
      </c>
      <c r="B18" s="1">
        <v>0.778</v>
      </c>
      <c r="C18" s="1">
        <f t="shared" si="1"/>
        <v>0.7642403393143282</v>
      </c>
      <c r="D18" s="2">
        <f t="shared" si="0"/>
        <v>0.8262252094013742</v>
      </c>
      <c r="E18" s="1">
        <f t="shared" si="2"/>
        <v>0.41151007755662716</v>
      </c>
      <c r="G18" s="3">
        <v>1.42</v>
      </c>
    </row>
    <row r="19" spans="1:7" ht="15.75">
      <c r="A19" s="1">
        <v>0.34</v>
      </c>
      <c r="B19" s="1">
        <v>0.788</v>
      </c>
      <c r="C19" s="1">
        <f t="shared" si="1"/>
        <v>0.7740634799224816</v>
      </c>
      <c r="D19" s="2">
        <f t="shared" si="0"/>
        <v>0.8262252094013742</v>
      </c>
      <c r="E19" s="1">
        <f t="shared" si="2"/>
        <v>0.41151007755662716</v>
      </c>
      <c r="G19" s="3" t="s">
        <v>21</v>
      </c>
    </row>
    <row r="20" spans="1:7" ht="15.75">
      <c r="A20" s="1">
        <v>1.32</v>
      </c>
      <c r="B20" s="1">
        <v>0.916</v>
      </c>
      <c r="C20" s="1">
        <f t="shared" si="1"/>
        <v>0.899859476723576</v>
      </c>
      <c r="D20" s="2">
        <f t="shared" si="0"/>
        <v>0.8290500655797733</v>
      </c>
      <c r="E20" s="1">
        <f t="shared" si="2"/>
        <v>1.5935858540233523</v>
      </c>
      <c r="G20" s="3">
        <v>0.63</v>
      </c>
    </row>
    <row r="21" spans="1:7" ht="15.75">
      <c r="A21" s="1">
        <v>1.32</v>
      </c>
      <c r="B21" s="1">
        <v>0.918</v>
      </c>
      <c r="C21" s="1">
        <f t="shared" si="1"/>
        <v>0.9018242354063786</v>
      </c>
      <c r="D21" s="2">
        <f t="shared" si="0"/>
        <v>0.8290500655797733</v>
      </c>
      <c r="E21" s="1">
        <f t="shared" si="2"/>
        <v>1.5935858540233523</v>
      </c>
      <c r="G21" s="3" t="s">
        <v>22</v>
      </c>
    </row>
    <row r="22" spans="1:7" ht="15.75">
      <c r="A22" s="1">
        <v>1.32</v>
      </c>
      <c r="B22" s="1">
        <v>0.958</v>
      </c>
      <c r="C22" s="1">
        <f t="shared" si="1"/>
        <v>0.9411194090624299</v>
      </c>
      <c r="D22" s="2">
        <f t="shared" si="0"/>
        <v>0.8290500655797733</v>
      </c>
      <c r="E22" s="1">
        <f t="shared" si="2"/>
        <v>1.5935858540233523</v>
      </c>
      <c r="G22" s="3">
        <v>155</v>
      </c>
    </row>
    <row r="23" spans="1:5" ht="15.75">
      <c r="A23" s="1">
        <v>130.6212</v>
      </c>
      <c r="B23" s="1">
        <v>1.423</v>
      </c>
      <c r="C23" s="1">
        <f t="shared" si="1"/>
        <v>1.4101822733004268</v>
      </c>
      <c r="D23" s="2">
        <f t="shared" si="0"/>
        <v>1.1241067747230926</v>
      </c>
      <c r="E23" s="1">
        <f t="shared" si="2"/>
        <v>116.61931375416118</v>
      </c>
    </row>
    <row r="24" spans="1:5" ht="15.75">
      <c r="A24" s="1">
        <v>130.6212</v>
      </c>
      <c r="B24" s="1">
        <v>1.435</v>
      </c>
      <c r="C24" s="1">
        <f aca="true" t="shared" si="3" ref="C24:C87">B24*(1+($I$28+$I$29*A24)/(1282900)+($I$30+A24*$I$31-$I$32)/400)</f>
        <v>1.4220741828433678</v>
      </c>
      <c r="D24" s="2">
        <f aca="true" t="shared" si="4" ref="D24:D87">$G$18^(1-$G$20*EXP(-A24/$G$22))*0.6^($G$20*EXP(-A24/$G$22))</f>
        <v>1.1241067747230926</v>
      </c>
      <c r="E24" s="1">
        <f aca="true" t="shared" si="5" ref="E24:E87">E23+(A24-A23)/D24</f>
        <v>116.61931375416118</v>
      </c>
    </row>
    <row r="25" spans="1:5" ht="15.75">
      <c r="A25" s="1">
        <v>130.6212</v>
      </c>
      <c r="B25" s="1">
        <v>1.444</v>
      </c>
      <c r="C25" s="1">
        <f t="shared" si="3"/>
        <v>1.4309931150005737</v>
      </c>
      <c r="D25" s="2">
        <f t="shared" si="4"/>
        <v>1.1241067747230926</v>
      </c>
      <c r="E25" s="1">
        <f t="shared" si="5"/>
        <v>116.61931375416118</v>
      </c>
    </row>
    <row r="26" spans="1:7" ht="15.75">
      <c r="A26" s="1">
        <v>130.6212</v>
      </c>
      <c r="B26" s="1">
        <v>1.485</v>
      </c>
      <c r="C26" s="1">
        <f t="shared" si="3"/>
        <v>1.4716238059389557</v>
      </c>
      <c r="D26" s="2">
        <f t="shared" si="4"/>
        <v>1.1241067747230926</v>
      </c>
      <c r="E26" s="1">
        <f t="shared" si="5"/>
        <v>116.61931375416118</v>
      </c>
      <c r="G26" s="16" t="s">
        <v>15</v>
      </c>
    </row>
    <row r="27" spans="1:5" ht="15.75">
      <c r="A27" s="1">
        <v>139.88</v>
      </c>
      <c r="B27" s="1">
        <v>1.066</v>
      </c>
      <c r="C27" s="1">
        <f t="shared" si="3"/>
        <v>1.0570554252161937</v>
      </c>
      <c r="D27" s="2">
        <f t="shared" si="4"/>
        <v>1.1394412532509357</v>
      </c>
      <c r="E27" s="1">
        <f t="shared" si="5"/>
        <v>124.74505079728101</v>
      </c>
    </row>
    <row r="28" spans="1:9" ht="15.75">
      <c r="A28" s="1">
        <v>139.88</v>
      </c>
      <c r="B28" s="1">
        <v>1.068</v>
      </c>
      <c r="C28" s="1">
        <f t="shared" si="3"/>
        <v>1.0590386436499952</v>
      </c>
      <c r="D28" s="2">
        <f t="shared" si="4"/>
        <v>1.1394412532509357</v>
      </c>
      <c r="E28" s="1">
        <f t="shared" si="5"/>
        <v>124.74505079728101</v>
      </c>
      <c r="G28" s="3" t="s">
        <v>16</v>
      </c>
      <c r="I28" s="1">
        <v>3157</v>
      </c>
    </row>
    <row r="29" spans="1:9" ht="15.75">
      <c r="A29" s="1">
        <v>139.88</v>
      </c>
      <c r="B29" s="1">
        <v>1.069</v>
      </c>
      <c r="C29" s="1">
        <f t="shared" si="3"/>
        <v>1.0600302528668957</v>
      </c>
      <c r="D29" s="2">
        <f t="shared" si="4"/>
        <v>1.1394412532509357</v>
      </c>
      <c r="E29" s="1">
        <f t="shared" si="5"/>
        <v>124.74505079728101</v>
      </c>
      <c r="G29" s="3" t="s">
        <v>17</v>
      </c>
      <c r="I29" s="1">
        <v>1.8</v>
      </c>
    </row>
    <row r="30" spans="1:9" ht="15.75">
      <c r="A30" s="1">
        <v>139.88</v>
      </c>
      <c r="B30" s="1">
        <v>1.069</v>
      </c>
      <c r="C30" s="1">
        <f t="shared" si="3"/>
        <v>1.0600302528668957</v>
      </c>
      <c r="D30" s="2">
        <f t="shared" si="4"/>
        <v>1.1394412532509357</v>
      </c>
      <c r="E30" s="1">
        <f t="shared" si="5"/>
        <v>124.74505079728101</v>
      </c>
      <c r="G30" s="3" t="s">
        <v>18</v>
      </c>
      <c r="I30" s="1">
        <f>G3</f>
        <v>6.932232607541149</v>
      </c>
    </row>
    <row r="31" spans="1:9" ht="15.75">
      <c r="A31" s="1">
        <v>159.6525</v>
      </c>
      <c r="B31" s="1">
        <v>1.134</v>
      </c>
      <c r="C31" s="1">
        <f t="shared" si="3"/>
        <v>1.1259784461260751</v>
      </c>
      <c r="D31" s="2">
        <f t="shared" si="4"/>
        <v>1.169878843604623</v>
      </c>
      <c r="E31" s="1">
        <f t="shared" si="5"/>
        <v>141.6463736206574</v>
      </c>
      <c r="G31" s="3" t="s">
        <v>19</v>
      </c>
      <c r="I31" s="1">
        <f>F9/1000</f>
        <v>0.026083908656399393</v>
      </c>
    </row>
    <row r="32" spans="1:9" ht="15.75">
      <c r="A32" s="1">
        <v>159.6525</v>
      </c>
      <c r="B32" s="1">
        <v>1.14</v>
      </c>
      <c r="C32" s="1">
        <f t="shared" si="3"/>
        <v>1.131936004042086</v>
      </c>
      <c r="D32" s="2">
        <f t="shared" si="4"/>
        <v>1.169878843604623</v>
      </c>
      <c r="E32" s="1">
        <f t="shared" si="5"/>
        <v>141.6463736206574</v>
      </c>
      <c r="G32" s="3" t="s">
        <v>20</v>
      </c>
      <c r="I32" s="1">
        <v>15</v>
      </c>
    </row>
    <row r="33" spans="1:5" ht="15.75">
      <c r="A33" s="1">
        <v>159.6525</v>
      </c>
      <c r="B33" s="1">
        <v>1.16</v>
      </c>
      <c r="C33" s="1">
        <f t="shared" si="3"/>
        <v>1.1517945304287893</v>
      </c>
      <c r="D33" s="2">
        <f t="shared" si="4"/>
        <v>1.169878843604623</v>
      </c>
      <c r="E33" s="1">
        <f t="shared" si="5"/>
        <v>141.6463736206574</v>
      </c>
    </row>
    <row r="34" spans="1:5" ht="15.75">
      <c r="A34" s="1">
        <v>161.575</v>
      </c>
      <c r="B34" s="1">
        <v>0.947</v>
      </c>
      <c r="C34" s="1">
        <f t="shared" si="3"/>
        <v>0.940422500251612</v>
      </c>
      <c r="D34" s="2">
        <f t="shared" si="4"/>
        <v>1.1726762812242566</v>
      </c>
      <c r="E34" s="1">
        <f t="shared" si="5"/>
        <v>143.28578598942548</v>
      </c>
    </row>
    <row r="35" spans="1:5" ht="15.75">
      <c r="A35" s="1">
        <v>161.575</v>
      </c>
      <c r="B35" s="1">
        <v>1.003</v>
      </c>
      <c r="C35" s="1">
        <f t="shared" si="3"/>
        <v>0.9960335456730378</v>
      </c>
      <c r="D35" s="2">
        <f t="shared" si="4"/>
        <v>1.1726762812242566</v>
      </c>
      <c r="E35" s="1">
        <f t="shared" si="5"/>
        <v>143.28578598942548</v>
      </c>
    </row>
    <row r="36" spans="1:5" ht="15.75">
      <c r="A36" s="1">
        <v>161.575</v>
      </c>
      <c r="B36" s="1">
        <v>1.185</v>
      </c>
      <c r="C36" s="1">
        <f t="shared" si="3"/>
        <v>1.1767694432926719</v>
      </c>
      <c r="D36" s="2">
        <f t="shared" si="4"/>
        <v>1.1726762812242566</v>
      </c>
      <c r="E36" s="1">
        <f t="shared" si="5"/>
        <v>143.28578598942548</v>
      </c>
    </row>
    <row r="37" spans="1:5" ht="15.75">
      <c r="A37" s="1">
        <v>161.575</v>
      </c>
      <c r="B37" s="1">
        <v>1.26</v>
      </c>
      <c r="C37" s="1">
        <f t="shared" si="3"/>
        <v>1.2512485219820815</v>
      </c>
      <c r="D37" s="2">
        <f t="shared" si="4"/>
        <v>1.1726762812242566</v>
      </c>
      <c r="E37" s="1">
        <f t="shared" si="5"/>
        <v>143.28578598942548</v>
      </c>
    </row>
    <row r="38" spans="1:5" ht="15.75">
      <c r="A38" s="1">
        <v>161.82</v>
      </c>
      <c r="B38" s="1">
        <v>1.28</v>
      </c>
      <c r="C38" s="1">
        <f t="shared" si="3"/>
        <v>1.2711304994200954</v>
      </c>
      <c r="D38" s="2">
        <f t="shared" si="4"/>
        <v>1.173030772055327</v>
      </c>
      <c r="E38" s="1">
        <f t="shared" si="5"/>
        <v>143.4946466654082</v>
      </c>
    </row>
    <row r="39" spans="1:5" ht="15.75">
      <c r="A39" s="1">
        <v>161.82</v>
      </c>
      <c r="B39" s="1">
        <v>1.305</v>
      </c>
      <c r="C39" s="1">
        <f t="shared" si="3"/>
        <v>1.295957266986894</v>
      </c>
      <c r="D39" s="2">
        <f t="shared" si="4"/>
        <v>1.173030772055327</v>
      </c>
      <c r="E39" s="1">
        <f t="shared" si="5"/>
        <v>143.4946466654082</v>
      </c>
    </row>
    <row r="40" spans="1:5" ht="15.75">
      <c r="A40" s="1">
        <v>161.82</v>
      </c>
      <c r="B40" s="1">
        <v>1.308</v>
      </c>
      <c r="C40" s="1">
        <f t="shared" si="3"/>
        <v>1.2989364790949098</v>
      </c>
      <c r="D40" s="2">
        <f t="shared" si="4"/>
        <v>1.173030772055327</v>
      </c>
      <c r="E40" s="1">
        <f t="shared" si="5"/>
        <v>143.4946466654082</v>
      </c>
    </row>
    <row r="41" spans="1:5" ht="15.75">
      <c r="A41" s="1">
        <v>161.82</v>
      </c>
      <c r="B41" s="1">
        <v>1.31</v>
      </c>
      <c r="C41" s="1">
        <f t="shared" si="3"/>
        <v>1.3009226205002538</v>
      </c>
      <c r="D41" s="2">
        <f t="shared" si="4"/>
        <v>1.173030772055327</v>
      </c>
      <c r="E41" s="1">
        <f t="shared" si="5"/>
        <v>143.4946466654082</v>
      </c>
    </row>
    <row r="42" spans="1:5" ht="15.75">
      <c r="A42" s="1">
        <v>163.715</v>
      </c>
      <c r="B42" s="1">
        <v>1.02</v>
      </c>
      <c r="C42" s="1">
        <f t="shared" si="3"/>
        <v>1.0130608726892516</v>
      </c>
      <c r="D42" s="2">
        <f t="shared" si="4"/>
        <v>1.1757573796822272</v>
      </c>
      <c r="E42" s="1">
        <f t="shared" si="5"/>
        <v>145.10637373831176</v>
      </c>
    </row>
    <row r="43" spans="1:5" ht="15.75">
      <c r="A43" s="1">
        <v>163.715</v>
      </c>
      <c r="B43" s="1">
        <v>1.064</v>
      </c>
      <c r="C43" s="1">
        <f t="shared" si="3"/>
        <v>1.0567615377856507</v>
      </c>
      <c r="D43" s="2">
        <f t="shared" si="4"/>
        <v>1.1757573796822272</v>
      </c>
      <c r="E43" s="1">
        <f t="shared" si="5"/>
        <v>145.10637373831176</v>
      </c>
    </row>
    <row r="44" spans="1:5" ht="15.75">
      <c r="A44" s="1">
        <v>163.715</v>
      </c>
      <c r="B44" s="1">
        <v>1.192</v>
      </c>
      <c r="C44" s="1">
        <f t="shared" si="3"/>
        <v>1.1838907453388117</v>
      </c>
      <c r="D44" s="2">
        <f t="shared" si="4"/>
        <v>1.1757573796822272</v>
      </c>
      <c r="E44" s="1">
        <f t="shared" si="5"/>
        <v>145.10637373831176</v>
      </c>
    </row>
    <row r="45" spans="1:5" ht="15.75">
      <c r="A45" s="1">
        <v>163.715</v>
      </c>
      <c r="B45" s="1">
        <v>1.218</v>
      </c>
      <c r="C45" s="1">
        <f t="shared" si="3"/>
        <v>1.2097138656230475</v>
      </c>
      <c r="D45" s="2">
        <f t="shared" si="4"/>
        <v>1.1757573796822272</v>
      </c>
      <c r="E45" s="1">
        <f t="shared" si="5"/>
        <v>145.10637373831176</v>
      </c>
    </row>
    <row r="46" spans="1:5" ht="15.75">
      <c r="A46" s="1">
        <v>168.66</v>
      </c>
      <c r="B46" s="1">
        <v>1.116</v>
      </c>
      <c r="C46" s="1">
        <f t="shared" si="3"/>
        <v>1.108775389320699</v>
      </c>
      <c r="D46" s="2">
        <f t="shared" si="4"/>
        <v>1.1827462110327955</v>
      </c>
      <c r="E46" s="1">
        <f t="shared" si="5"/>
        <v>149.28732139544434</v>
      </c>
    </row>
    <row r="47" spans="1:5" ht="15.75">
      <c r="A47" s="1">
        <v>168.66</v>
      </c>
      <c r="B47" s="1">
        <v>1.133</v>
      </c>
      <c r="C47" s="1">
        <f t="shared" si="3"/>
        <v>1.1256653370074838</v>
      </c>
      <c r="D47" s="2">
        <f t="shared" si="4"/>
        <v>1.1827462110327955</v>
      </c>
      <c r="E47" s="1">
        <f t="shared" si="5"/>
        <v>149.28732139544434</v>
      </c>
    </row>
    <row r="48" spans="1:5" ht="15.75">
      <c r="A48" s="1">
        <v>168.66</v>
      </c>
      <c r="B48" s="1">
        <v>1.138</v>
      </c>
      <c r="C48" s="1">
        <f t="shared" si="3"/>
        <v>1.1306329686800674</v>
      </c>
      <c r="D48" s="2">
        <f t="shared" si="4"/>
        <v>1.1827462110327955</v>
      </c>
      <c r="E48" s="1">
        <f t="shared" si="5"/>
        <v>149.28732139544434</v>
      </c>
    </row>
    <row r="49" spans="1:5" ht="15.75">
      <c r="A49" s="1">
        <v>168.66</v>
      </c>
      <c r="B49" s="1">
        <v>1.183</v>
      </c>
      <c r="C49" s="1">
        <f t="shared" si="3"/>
        <v>1.1753416537333217</v>
      </c>
      <c r="D49" s="2">
        <f t="shared" si="4"/>
        <v>1.1827462110327955</v>
      </c>
      <c r="E49" s="1">
        <f t="shared" si="5"/>
        <v>149.28732139544434</v>
      </c>
    </row>
    <row r="50" spans="1:5" ht="15.75">
      <c r="A50" s="1">
        <v>169.5875</v>
      </c>
      <c r="B50" s="1">
        <v>1.332</v>
      </c>
      <c r="C50" s="1">
        <f t="shared" si="3"/>
        <v>1.3234593730807083</v>
      </c>
      <c r="D50" s="2">
        <f t="shared" si="4"/>
        <v>1.184036926419066</v>
      </c>
      <c r="E50" s="1">
        <f t="shared" si="5"/>
        <v>150.07065845132914</v>
      </c>
    </row>
    <row r="51" spans="1:5" ht="15.75">
      <c r="A51" s="1">
        <v>169.5875</v>
      </c>
      <c r="B51" s="1">
        <v>1.341</v>
      </c>
      <c r="C51" s="1">
        <f t="shared" si="3"/>
        <v>1.3324016661420643</v>
      </c>
      <c r="D51" s="2">
        <f t="shared" si="4"/>
        <v>1.184036926419066</v>
      </c>
      <c r="E51" s="1">
        <f t="shared" si="5"/>
        <v>150.07065845132914</v>
      </c>
    </row>
    <row r="52" spans="1:5" ht="15.75">
      <c r="A52" s="1">
        <v>169.5875</v>
      </c>
      <c r="B52" s="1">
        <v>1.353</v>
      </c>
      <c r="C52" s="1">
        <f t="shared" si="3"/>
        <v>1.3443247235572058</v>
      </c>
      <c r="D52" s="2">
        <f t="shared" si="4"/>
        <v>1.184036926419066</v>
      </c>
      <c r="E52" s="1">
        <f t="shared" si="5"/>
        <v>150.07065845132914</v>
      </c>
    </row>
    <row r="53" spans="1:5" ht="15.75">
      <c r="A53" s="1">
        <v>169.5875</v>
      </c>
      <c r="B53" s="1">
        <v>1.369</v>
      </c>
      <c r="C53" s="1">
        <f t="shared" si="3"/>
        <v>1.3602221334440612</v>
      </c>
      <c r="D53" s="2">
        <f t="shared" si="4"/>
        <v>1.184036926419066</v>
      </c>
      <c r="E53" s="1">
        <f t="shared" si="5"/>
        <v>150.07065845132914</v>
      </c>
    </row>
    <row r="54" spans="1:5" ht="15.75">
      <c r="A54" s="1">
        <v>171.025</v>
      </c>
      <c r="B54" s="1">
        <v>1.075</v>
      </c>
      <c r="C54" s="1">
        <f t="shared" si="3"/>
        <v>1.0682101644317457</v>
      </c>
      <c r="D54" s="2">
        <f t="shared" si="4"/>
        <v>1.1860249120291808</v>
      </c>
      <c r="E54" s="1">
        <f t="shared" si="5"/>
        <v>151.28269032808</v>
      </c>
    </row>
    <row r="55" spans="1:5" ht="15.75">
      <c r="A55" s="1">
        <v>171.025</v>
      </c>
      <c r="B55" s="1">
        <v>1.076</v>
      </c>
      <c r="C55" s="1">
        <f t="shared" si="3"/>
        <v>1.0692038483056359</v>
      </c>
      <c r="D55" s="2">
        <f t="shared" si="4"/>
        <v>1.1860249120291808</v>
      </c>
      <c r="E55" s="1">
        <f t="shared" si="5"/>
        <v>151.28269032808</v>
      </c>
    </row>
    <row r="56" spans="1:5" ht="15.75">
      <c r="A56" s="1">
        <v>171.025</v>
      </c>
      <c r="B56" s="1">
        <v>1.078</v>
      </c>
      <c r="C56" s="1">
        <f t="shared" si="3"/>
        <v>1.0711912160534158</v>
      </c>
      <c r="D56" s="2">
        <f t="shared" si="4"/>
        <v>1.1860249120291808</v>
      </c>
      <c r="E56" s="1">
        <f t="shared" si="5"/>
        <v>151.28269032808</v>
      </c>
    </row>
    <row r="57" spans="1:5" ht="15.75">
      <c r="A57" s="1">
        <v>171.025</v>
      </c>
      <c r="B57" s="1">
        <v>1.092</v>
      </c>
      <c r="C57" s="1">
        <f t="shared" si="3"/>
        <v>1.0851027902878758</v>
      </c>
      <c r="D57" s="2">
        <f t="shared" si="4"/>
        <v>1.1860249120291808</v>
      </c>
      <c r="E57" s="1">
        <f t="shared" si="5"/>
        <v>151.28269032808</v>
      </c>
    </row>
    <row r="58" spans="1:5" ht="15.75">
      <c r="A58" s="1">
        <v>172.585</v>
      </c>
      <c r="B58" s="1">
        <v>1.08</v>
      </c>
      <c r="C58" s="1">
        <f t="shared" si="3"/>
        <v>1.0732908131187586</v>
      </c>
      <c r="D58" s="2">
        <f t="shared" si="4"/>
        <v>1.1881652715172881</v>
      </c>
      <c r="E58" s="1">
        <f t="shared" si="5"/>
        <v>152.5956389871566</v>
      </c>
    </row>
    <row r="59" spans="1:5" ht="15.75">
      <c r="A59" s="1">
        <v>172.585</v>
      </c>
      <c r="B59" s="1">
        <v>1.082</v>
      </c>
      <c r="C59" s="1">
        <f t="shared" si="3"/>
        <v>1.0752783886986081</v>
      </c>
      <c r="D59" s="2">
        <f t="shared" si="4"/>
        <v>1.1881652715172881</v>
      </c>
      <c r="E59" s="1">
        <f t="shared" si="5"/>
        <v>152.5956389871566</v>
      </c>
    </row>
    <row r="60" spans="1:5" ht="15.75">
      <c r="A60" s="1">
        <v>172.585</v>
      </c>
      <c r="B60" s="1">
        <v>1.082</v>
      </c>
      <c r="C60" s="1">
        <f t="shared" si="3"/>
        <v>1.0752783886986081</v>
      </c>
      <c r="D60" s="2">
        <f t="shared" si="4"/>
        <v>1.1881652715172881</v>
      </c>
      <c r="E60" s="1">
        <f t="shared" si="5"/>
        <v>152.5956389871566</v>
      </c>
    </row>
    <row r="61" spans="1:5" ht="15.75">
      <c r="A61" s="1">
        <v>178.135</v>
      </c>
      <c r="B61" s="1">
        <v>1.113</v>
      </c>
      <c r="C61" s="1">
        <f t="shared" si="3"/>
        <v>1.1064972877082269</v>
      </c>
      <c r="D61" s="2">
        <f t="shared" si="4"/>
        <v>1.195637829448384</v>
      </c>
      <c r="E61" s="1">
        <f t="shared" si="5"/>
        <v>157.23751285841118</v>
      </c>
    </row>
    <row r="62" spans="1:5" ht="15.75">
      <c r="A62" s="1">
        <v>178.135</v>
      </c>
      <c r="B62" s="1">
        <v>1.125</v>
      </c>
      <c r="C62" s="1">
        <f t="shared" si="3"/>
        <v>1.118427177602655</v>
      </c>
      <c r="D62" s="2">
        <f t="shared" si="4"/>
        <v>1.195637829448384</v>
      </c>
      <c r="E62" s="1">
        <f t="shared" si="5"/>
        <v>157.23751285841118</v>
      </c>
    </row>
    <row r="63" spans="1:5" ht="15.75">
      <c r="A63" s="1">
        <v>178.135</v>
      </c>
      <c r="B63" s="1">
        <v>1.158</v>
      </c>
      <c r="C63" s="1">
        <f t="shared" si="3"/>
        <v>1.1512343748123328</v>
      </c>
      <c r="D63" s="2">
        <f t="shared" si="4"/>
        <v>1.195637829448384</v>
      </c>
      <c r="E63" s="1">
        <f t="shared" si="5"/>
        <v>157.23751285841118</v>
      </c>
    </row>
    <row r="64" spans="1:5" ht="15.75">
      <c r="A64" s="1">
        <v>188.705</v>
      </c>
      <c r="B64" s="1">
        <v>1.115</v>
      </c>
      <c r="C64" s="1">
        <f t="shared" si="3"/>
        <v>1.109270671680186</v>
      </c>
      <c r="D64" s="2">
        <f t="shared" si="4"/>
        <v>1.2092696447208469</v>
      </c>
      <c r="E64" s="1">
        <f t="shared" si="5"/>
        <v>165.9783259980977</v>
      </c>
    </row>
    <row r="65" spans="1:5" ht="15.75">
      <c r="A65" s="1">
        <v>188.705</v>
      </c>
      <c r="B65" s="1">
        <v>1.12</v>
      </c>
      <c r="C65" s="1">
        <f t="shared" si="3"/>
        <v>1.1142449796249403</v>
      </c>
      <c r="D65" s="2">
        <f t="shared" si="4"/>
        <v>1.2092696447208469</v>
      </c>
      <c r="E65" s="1">
        <f t="shared" si="5"/>
        <v>165.9783259980977</v>
      </c>
    </row>
    <row r="66" spans="1:5" ht="15.75">
      <c r="A66" s="1">
        <v>197.685</v>
      </c>
      <c r="B66" s="1">
        <v>1.211</v>
      </c>
      <c r="C66" s="1">
        <f t="shared" si="3"/>
        <v>1.205501784230177</v>
      </c>
      <c r="D66" s="2">
        <f t="shared" si="4"/>
        <v>1.220253820573346</v>
      </c>
      <c r="E66" s="1">
        <f t="shared" si="5"/>
        <v>173.3374506724877</v>
      </c>
    </row>
    <row r="67" spans="1:5" ht="15.75">
      <c r="A67" s="1">
        <v>197.685</v>
      </c>
      <c r="B67" s="1">
        <v>1.212</v>
      </c>
      <c r="C67" s="1">
        <f t="shared" si="3"/>
        <v>1.206497244002456</v>
      </c>
      <c r="D67" s="2">
        <f t="shared" si="4"/>
        <v>1.220253820573346</v>
      </c>
      <c r="E67" s="1">
        <f t="shared" si="5"/>
        <v>173.3374506724877</v>
      </c>
    </row>
    <row r="68" spans="1:5" ht="15.75">
      <c r="A68" s="1">
        <v>197.685</v>
      </c>
      <c r="B68" s="1">
        <v>1.215</v>
      </c>
      <c r="C68" s="1">
        <f t="shared" si="3"/>
        <v>1.2094836233192938</v>
      </c>
      <c r="D68" s="2">
        <f t="shared" si="4"/>
        <v>1.220253820573346</v>
      </c>
      <c r="E68" s="1">
        <f t="shared" si="5"/>
        <v>173.3374506724877</v>
      </c>
    </row>
    <row r="69" spans="1:5" ht="15.75">
      <c r="A69" s="1">
        <v>197.685</v>
      </c>
      <c r="B69" s="1">
        <v>1.219</v>
      </c>
      <c r="C69" s="1">
        <f t="shared" si="3"/>
        <v>1.213465462408411</v>
      </c>
      <c r="D69" s="2">
        <f t="shared" si="4"/>
        <v>1.220253820573346</v>
      </c>
      <c r="E69" s="1">
        <f t="shared" si="5"/>
        <v>173.3374506724877</v>
      </c>
    </row>
    <row r="70" spans="1:5" ht="15.75">
      <c r="A70" s="1">
        <v>200.39</v>
      </c>
      <c r="B70" s="1">
        <v>1.029</v>
      </c>
      <c r="C70" s="1">
        <f t="shared" si="3"/>
        <v>1.024513518859602</v>
      </c>
      <c r="D70" s="2">
        <f t="shared" si="4"/>
        <v>1.2234583535791104</v>
      </c>
      <c r="E70" s="1">
        <f t="shared" si="5"/>
        <v>175.54839638395126</v>
      </c>
    </row>
    <row r="71" spans="1:5" ht="15.75">
      <c r="A71" s="1">
        <v>200.39</v>
      </c>
      <c r="B71" s="1">
        <v>1.042</v>
      </c>
      <c r="C71" s="1">
        <f t="shared" si="3"/>
        <v>1.0374568383398497</v>
      </c>
      <c r="D71" s="2">
        <f t="shared" si="4"/>
        <v>1.2234583535791104</v>
      </c>
      <c r="E71" s="1">
        <f t="shared" si="5"/>
        <v>175.54839638395126</v>
      </c>
    </row>
    <row r="72" spans="1:5" ht="15.75">
      <c r="A72" s="1">
        <v>200.39</v>
      </c>
      <c r="B72" s="1">
        <v>1.057</v>
      </c>
      <c r="C72" s="1">
        <f t="shared" si="3"/>
        <v>1.0523914377401353</v>
      </c>
      <c r="D72" s="2">
        <f t="shared" si="4"/>
        <v>1.2234583535791104</v>
      </c>
      <c r="E72" s="1">
        <f t="shared" si="5"/>
        <v>175.54839638395126</v>
      </c>
    </row>
    <row r="73" spans="1:5" ht="15.75">
      <c r="A73" s="1">
        <v>200.39</v>
      </c>
      <c r="B73" s="1">
        <v>1.096</v>
      </c>
      <c r="C73" s="1">
        <f t="shared" si="3"/>
        <v>1.0912213961808783</v>
      </c>
      <c r="D73" s="2">
        <f t="shared" si="4"/>
        <v>1.2234583535791104</v>
      </c>
      <c r="E73" s="1">
        <f t="shared" si="5"/>
        <v>175.54839638395126</v>
      </c>
    </row>
    <row r="74" spans="1:5" ht="15.75">
      <c r="A74" s="1">
        <v>203.52</v>
      </c>
      <c r="B74" s="1">
        <v>1.074</v>
      </c>
      <c r="C74" s="1">
        <f t="shared" si="3"/>
        <v>1.069541244125099</v>
      </c>
      <c r="D74" s="2">
        <f t="shared" si="4"/>
        <v>1.2271074503995385</v>
      </c>
      <c r="E74" s="1">
        <f t="shared" si="5"/>
        <v>178.09911025907354</v>
      </c>
    </row>
    <row r="75" spans="1:5" ht="15.75">
      <c r="A75" s="1">
        <v>203.52</v>
      </c>
      <c r="B75" s="1">
        <v>1.092</v>
      </c>
      <c r="C75" s="1">
        <f t="shared" si="3"/>
        <v>1.0874665163730057</v>
      </c>
      <c r="D75" s="2">
        <f t="shared" si="4"/>
        <v>1.2271074503995385</v>
      </c>
      <c r="E75" s="1">
        <f t="shared" si="5"/>
        <v>178.09911025907354</v>
      </c>
    </row>
    <row r="76" spans="1:5" ht="15.75">
      <c r="A76" s="1">
        <v>203.52</v>
      </c>
      <c r="B76" s="1">
        <v>1.093</v>
      </c>
      <c r="C76" s="1">
        <f t="shared" si="3"/>
        <v>1.0884623648312226</v>
      </c>
      <c r="D76" s="2">
        <f t="shared" si="4"/>
        <v>1.2271074503995385</v>
      </c>
      <c r="E76" s="1">
        <f t="shared" si="5"/>
        <v>178.09911025907354</v>
      </c>
    </row>
    <row r="77" spans="1:5" ht="15.75">
      <c r="A77" s="1">
        <v>203.52</v>
      </c>
      <c r="B77" s="1">
        <v>1.098</v>
      </c>
      <c r="C77" s="1">
        <f t="shared" si="3"/>
        <v>1.093441607122308</v>
      </c>
      <c r="D77" s="2">
        <f t="shared" si="4"/>
        <v>1.2271074503995385</v>
      </c>
      <c r="E77" s="1">
        <f t="shared" si="5"/>
        <v>178.09911025907354</v>
      </c>
    </row>
    <row r="78" spans="1:5" ht="15.75">
      <c r="A78" s="1">
        <v>207.9575</v>
      </c>
      <c r="B78" s="1">
        <v>1.115</v>
      </c>
      <c r="C78" s="1">
        <f t="shared" si="3"/>
        <v>1.110700618768303</v>
      </c>
      <c r="D78" s="2">
        <f t="shared" si="4"/>
        <v>1.2321741689479841</v>
      </c>
      <c r="E78" s="1">
        <f t="shared" si="5"/>
        <v>181.70046801500564</v>
      </c>
    </row>
    <row r="79" spans="1:5" ht="15.75">
      <c r="A79" s="1">
        <v>207.9575</v>
      </c>
      <c r="B79" s="1">
        <v>1.12</v>
      </c>
      <c r="C79" s="1">
        <f t="shared" si="3"/>
        <v>1.115681339031838</v>
      </c>
      <c r="D79" s="2">
        <f t="shared" si="4"/>
        <v>1.2321741689479841</v>
      </c>
      <c r="E79" s="1">
        <f t="shared" si="5"/>
        <v>181.70046801500564</v>
      </c>
    </row>
    <row r="80" spans="1:5" ht="15.75">
      <c r="A80" s="1">
        <v>207.9575</v>
      </c>
      <c r="B80" s="1">
        <v>1.12</v>
      </c>
      <c r="C80" s="1">
        <f t="shared" si="3"/>
        <v>1.115681339031838</v>
      </c>
      <c r="D80" s="2">
        <f t="shared" si="4"/>
        <v>1.2321741689479841</v>
      </c>
      <c r="E80" s="1">
        <f t="shared" si="5"/>
        <v>181.70046801500564</v>
      </c>
    </row>
    <row r="81" spans="1:5" ht="15.75">
      <c r="A81" s="1">
        <v>207.9575</v>
      </c>
      <c r="B81" s="1">
        <v>1.121</v>
      </c>
      <c r="C81" s="1">
        <f t="shared" si="3"/>
        <v>1.116677483084545</v>
      </c>
      <c r="D81" s="2">
        <f t="shared" si="4"/>
        <v>1.2321741689479841</v>
      </c>
      <c r="E81" s="1">
        <f t="shared" si="5"/>
        <v>181.70046801500564</v>
      </c>
    </row>
    <row r="82" spans="1:5" ht="15.75">
      <c r="A82" s="1">
        <v>210.73</v>
      </c>
      <c r="B82" s="1">
        <v>1.184</v>
      </c>
      <c r="C82" s="1">
        <f t="shared" si="3"/>
        <v>1.1796532243874007</v>
      </c>
      <c r="D82" s="2">
        <f t="shared" si="4"/>
        <v>1.2352772334817603</v>
      </c>
      <c r="E82" s="1">
        <f t="shared" si="5"/>
        <v>183.9449034541543</v>
      </c>
    </row>
    <row r="83" spans="1:5" ht="15.75">
      <c r="A83" s="1">
        <v>210.73</v>
      </c>
      <c r="B83" s="1">
        <v>1.198</v>
      </c>
      <c r="C83" s="1">
        <f t="shared" si="3"/>
        <v>1.1936018267027924</v>
      </c>
      <c r="D83" s="2">
        <f t="shared" si="4"/>
        <v>1.2352772334817603</v>
      </c>
      <c r="E83" s="1">
        <f t="shared" si="5"/>
        <v>183.9449034541543</v>
      </c>
    </row>
    <row r="84" spans="1:5" ht="15.75">
      <c r="A84" s="1">
        <v>210.73</v>
      </c>
      <c r="B84" s="1">
        <v>1.198</v>
      </c>
      <c r="C84" s="1">
        <f t="shared" si="3"/>
        <v>1.1936018267027924</v>
      </c>
      <c r="D84" s="2">
        <f t="shared" si="4"/>
        <v>1.2352772334817603</v>
      </c>
      <c r="E84" s="1">
        <f t="shared" si="5"/>
        <v>183.9449034541543</v>
      </c>
    </row>
    <row r="85" spans="1:5" ht="15.75">
      <c r="A85" s="1">
        <v>210.73</v>
      </c>
      <c r="B85" s="1">
        <v>1.202</v>
      </c>
      <c r="C85" s="1">
        <f t="shared" si="3"/>
        <v>1.197587141650047</v>
      </c>
      <c r="D85" s="2">
        <f t="shared" si="4"/>
        <v>1.2352772334817603</v>
      </c>
      <c r="E85" s="1">
        <f t="shared" si="5"/>
        <v>183.9449034541543</v>
      </c>
    </row>
    <row r="86" spans="1:5" ht="15.75">
      <c r="A86" s="1">
        <v>211.295</v>
      </c>
      <c r="B86" s="1">
        <v>1.008</v>
      </c>
      <c r="C86" s="1">
        <f t="shared" si="3"/>
        <v>1.0043373040544286</v>
      </c>
      <c r="D86" s="2">
        <f t="shared" si="4"/>
        <v>1.2359037646035673</v>
      </c>
      <c r="E86" s="1">
        <f t="shared" si="5"/>
        <v>184.40205878953046</v>
      </c>
    </row>
    <row r="87" spans="1:5" ht="15.75">
      <c r="A87" s="1">
        <v>211.295</v>
      </c>
      <c r="B87" s="1">
        <v>1.081</v>
      </c>
      <c r="C87" s="1">
        <f t="shared" si="3"/>
        <v>1.077072049288529</v>
      </c>
      <c r="D87" s="2">
        <f t="shared" si="4"/>
        <v>1.2359037646035673</v>
      </c>
      <c r="E87" s="1">
        <f t="shared" si="5"/>
        <v>184.40205878953046</v>
      </c>
    </row>
    <row r="88" spans="1:5" ht="15.75">
      <c r="A88" s="1">
        <v>217.255</v>
      </c>
      <c r="B88" s="1">
        <v>1.491</v>
      </c>
      <c r="C88" s="1">
        <f aca="true" t="shared" si="6" ref="C88:C151">B88*(1+($I$28+$I$29*A88)/(1282900)+($I$30+A88*$I$31-$I$32)/400)</f>
        <v>1.4861742079489897</v>
      </c>
      <c r="D88" s="2">
        <f aca="true" t="shared" si="7" ref="D88:D151">$G$18^(1-$G$20*EXP(-A88/$G$22))*0.6^($G$20*EXP(-A88/$G$22))</f>
        <v>1.2423941988849907</v>
      </c>
      <c r="E88" s="1">
        <f aca="true" t="shared" si="8" ref="E88:E151">E87+(A88-A87)/D88</f>
        <v>189.19924796294168</v>
      </c>
    </row>
    <row r="89" spans="1:5" ht="15.75">
      <c r="A89" s="1">
        <v>217.255</v>
      </c>
      <c r="B89" s="1">
        <v>1.516</v>
      </c>
      <c r="C89" s="1">
        <f t="shared" si="6"/>
        <v>1.5110932925893148</v>
      </c>
      <c r="D89" s="2">
        <f t="shared" si="7"/>
        <v>1.2423941988849907</v>
      </c>
      <c r="E89" s="1">
        <f t="shared" si="8"/>
        <v>189.19924796294168</v>
      </c>
    </row>
    <row r="90" spans="1:5" ht="15.75">
      <c r="A90" s="1">
        <v>217.255</v>
      </c>
      <c r="B90" s="1">
        <v>1.534</v>
      </c>
      <c r="C90" s="1">
        <f t="shared" si="6"/>
        <v>1.5290350335303489</v>
      </c>
      <c r="D90" s="2">
        <f t="shared" si="7"/>
        <v>1.2423941988849907</v>
      </c>
      <c r="E90" s="1">
        <f t="shared" si="8"/>
        <v>189.19924796294168</v>
      </c>
    </row>
    <row r="91" spans="1:5" ht="15.75">
      <c r="A91" s="1">
        <v>217.255</v>
      </c>
      <c r="B91" s="1">
        <v>1.571</v>
      </c>
      <c r="C91" s="1">
        <f t="shared" si="6"/>
        <v>1.56591527879803</v>
      </c>
      <c r="D91" s="2">
        <f t="shared" si="7"/>
        <v>1.2423941988849907</v>
      </c>
      <c r="E91" s="1">
        <f t="shared" si="8"/>
        <v>189.19924796294168</v>
      </c>
    </row>
    <row r="92" spans="1:5" ht="15.75">
      <c r="A92" s="1">
        <v>219.74</v>
      </c>
      <c r="B92" s="1">
        <v>1.113</v>
      </c>
      <c r="C92" s="1">
        <f t="shared" si="6"/>
        <v>1.1095818863209763</v>
      </c>
      <c r="D92" s="2">
        <f t="shared" si="7"/>
        <v>1.2450372112085888</v>
      </c>
      <c r="E92" s="1">
        <f t="shared" si="8"/>
        <v>191.19517224345998</v>
      </c>
    </row>
    <row r="93" spans="1:5" ht="15.75">
      <c r="A93" s="1">
        <v>219.74</v>
      </c>
      <c r="B93" s="1">
        <v>1.115</v>
      </c>
      <c r="C93" s="1">
        <f t="shared" si="6"/>
        <v>1.1115757441580312</v>
      </c>
      <c r="D93" s="2">
        <f t="shared" si="7"/>
        <v>1.2450372112085888</v>
      </c>
      <c r="E93" s="1">
        <f t="shared" si="8"/>
        <v>191.19517224345998</v>
      </c>
    </row>
    <row r="94" spans="1:5" ht="15.75">
      <c r="A94" s="1">
        <v>219.74</v>
      </c>
      <c r="B94" s="1">
        <v>1.117</v>
      </c>
      <c r="C94" s="1">
        <f t="shared" si="6"/>
        <v>1.1135696019950858</v>
      </c>
      <c r="D94" s="2">
        <f t="shared" si="7"/>
        <v>1.2450372112085888</v>
      </c>
      <c r="E94" s="1">
        <f t="shared" si="8"/>
        <v>191.19517224345998</v>
      </c>
    </row>
    <row r="95" spans="1:5" ht="15.75">
      <c r="A95" s="1">
        <v>219.74</v>
      </c>
      <c r="B95" s="1">
        <v>1.119</v>
      </c>
      <c r="C95" s="1">
        <f t="shared" si="6"/>
        <v>1.1155634598321407</v>
      </c>
      <c r="D95" s="2">
        <f t="shared" si="7"/>
        <v>1.2450372112085888</v>
      </c>
      <c r="E95" s="1">
        <f t="shared" si="8"/>
        <v>191.19517224345998</v>
      </c>
    </row>
    <row r="96" spans="1:5" ht="15.75">
      <c r="A96" s="1">
        <v>226.78</v>
      </c>
      <c r="B96" s="1">
        <v>1.066</v>
      </c>
      <c r="C96" s="1">
        <f t="shared" si="6"/>
        <v>1.063226132554839</v>
      </c>
      <c r="D96" s="2">
        <f t="shared" si="7"/>
        <v>1.2523278222040093</v>
      </c>
      <c r="E96" s="1">
        <f t="shared" si="8"/>
        <v>196.81670350323034</v>
      </c>
    </row>
    <row r="97" spans="1:5" ht="15.75">
      <c r="A97" s="1">
        <v>226.78</v>
      </c>
      <c r="B97" s="1">
        <v>1.1</v>
      </c>
      <c r="C97" s="1">
        <f t="shared" si="6"/>
        <v>1.0971376602348246</v>
      </c>
      <c r="D97" s="2">
        <f t="shared" si="7"/>
        <v>1.2523278222040093</v>
      </c>
      <c r="E97" s="1">
        <f t="shared" si="8"/>
        <v>196.81670350323034</v>
      </c>
    </row>
    <row r="98" spans="1:5" ht="15.75">
      <c r="A98" s="1">
        <v>226.78</v>
      </c>
      <c r="B98" s="1">
        <v>1.102</v>
      </c>
      <c r="C98" s="1">
        <f t="shared" si="6"/>
        <v>1.099132455980706</v>
      </c>
      <c r="D98" s="2">
        <f t="shared" si="7"/>
        <v>1.2523278222040093</v>
      </c>
      <c r="E98" s="1">
        <f t="shared" si="8"/>
        <v>196.81670350323034</v>
      </c>
    </row>
    <row r="99" spans="1:5" ht="15.75">
      <c r="A99" s="1">
        <v>226.78</v>
      </c>
      <c r="B99" s="1">
        <v>1.231</v>
      </c>
      <c r="C99" s="1">
        <f t="shared" si="6"/>
        <v>1.2277967815900628</v>
      </c>
      <c r="D99" s="2">
        <f t="shared" si="7"/>
        <v>1.2523278222040093</v>
      </c>
      <c r="E99" s="1">
        <f t="shared" si="8"/>
        <v>196.81670350323034</v>
      </c>
    </row>
    <row r="100" spans="1:5" ht="15.75">
      <c r="A100" s="1">
        <v>236.895</v>
      </c>
      <c r="B100" s="1">
        <v>1.189</v>
      </c>
      <c r="C100" s="1">
        <f t="shared" si="6"/>
        <v>1.1867072059345984</v>
      </c>
      <c r="D100" s="2">
        <f t="shared" si="7"/>
        <v>1.2623083999485212</v>
      </c>
      <c r="E100" s="1">
        <f t="shared" si="8"/>
        <v>204.82980077835938</v>
      </c>
    </row>
    <row r="101" spans="1:5" ht="15.75">
      <c r="A101" s="1">
        <v>236.895</v>
      </c>
      <c r="B101" s="1">
        <v>1.252</v>
      </c>
      <c r="C101" s="1">
        <f t="shared" si="6"/>
        <v>1.2495857206308807</v>
      </c>
      <c r="D101" s="2">
        <f t="shared" si="7"/>
        <v>1.2623083999485212</v>
      </c>
      <c r="E101" s="1">
        <f t="shared" si="8"/>
        <v>204.82980077835938</v>
      </c>
    </row>
    <row r="102" spans="1:5" ht="15.75">
      <c r="A102" s="1">
        <v>236.895</v>
      </c>
      <c r="B102" s="1">
        <v>1.308</v>
      </c>
      <c r="C102" s="1">
        <f t="shared" si="6"/>
        <v>1.305477733694243</v>
      </c>
      <c r="D102" s="2">
        <f t="shared" si="7"/>
        <v>1.2623083999485212</v>
      </c>
      <c r="E102" s="1">
        <f t="shared" si="8"/>
        <v>204.82980077835938</v>
      </c>
    </row>
    <row r="103" spans="1:5" ht="15.75">
      <c r="A103" s="1">
        <v>236.895</v>
      </c>
      <c r="B103" s="1">
        <v>1.323</v>
      </c>
      <c r="C103" s="1">
        <f t="shared" si="6"/>
        <v>1.320448808621929</v>
      </c>
      <c r="D103" s="2">
        <f t="shared" si="7"/>
        <v>1.2623083999485212</v>
      </c>
      <c r="E103" s="1">
        <f t="shared" si="8"/>
        <v>204.82980077835938</v>
      </c>
    </row>
    <row r="104" spans="1:5" ht="15.75">
      <c r="A104" s="1">
        <v>245.505</v>
      </c>
      <c r="B104" s="1">
        <v>1.253</v>
      </c>
      <c r="C104" s="1">
        <f t="shared" si="6"/>
        <v>1.2513024336231762</v>
      </c>
      <c r="D104" s="2">
        <f t="shared" si="7"/>
        <v>1.2703629897447408</v>
      </c>
      <c r="E104" s="1">
        <f t="shared" si="8"/>
        <v>211.60739117536082</v>
      </c>
    </row>
    <row r="105" spans="1:5" ht="15.75">
      <c r="A105" s="1">
        <v>245.505</v>
      </c>
      <c r="B105" s="1">
        <v>1.256</v>
      </c>
      <c r="C105" s="1">
        <f t="shared" si="6"/>
        <v>1.254298369218443</v>
      </c>
      <c r="D105" s="2">
        <f t="shared" si="7"/>
        <v>1.2703629897447408</v>
      </c>
      <c r="E105" s="1">
        <f t="shared" si="8"/>
        <v>211.60739117536082</v>
      </c>
    </row>
    <row r="106" spans="1:5" ht="15.75">
      <c r="A106" s="1">
        <v>245.505</v>
      </c>
      <c r="B106" s="1">
        <v>1.256</v>
      </c>
      <c r="C106" s="1">
        <f t="shared" si="6"/>
        <v>1.254298369218443</v>
      </c>
      <c r="D106" s="2">
        <f t="shared" si="7"/>
        <v>1.2703629897447408</v>
      </c>
      <c r="E106" s="1">
        <f t="shared" si="8"/>
        <v>211.60739117536082</v>
      </c>
    </row>
    <row r="107" spans="1:5" ht="15.75">
      <c r="A107" s="1">
        <v>245.505</v>
      </c>
      <c r="B107" s="1">
        <v>1.261</v>
      </c>
      <c r="C107" s="1">
        <f t="shared" si="6"/>
        <v>1.2592915952105548</v>
      </c>
      <c r="D107" s="2">
        <f t="shared" si="7"/>
        <v>1.2703629897447408</v>
      </c>
      <c r="E107" s="1">
        <f t="shared" si="8"/>
        <v>211.60739117536082</v>
      </c>
    </row>
    <row r="108" spans="1:5" ht="15.75">
      <c r="A108" s="1">
        <v>248.235</v>
      </c>
      <c r="B108" s="1">
        <v>1.153</v>
      </c>
      <c r="C108" s="1">
        <f t="shared" si="6"/>
        <v>1.1516475903601213</v>
      </c>
      <c r="D108" s="2">
        <f t="shared" si="7"/>
        <v>1.272835104358977</v>
      </c>
      <c r="E108" s="1">
        <f t="shared" si="8"/>
        <v>213.75220945594626</v>
      </c>
    </row>
    <row r="109" spans="1:5" ht="15.75">
      <c r="A109" s="1">
        <v>248.235</v>
      </c>
      <c r="B109" s="1">
        <v>1.16</v>
      </c>
      <c r="C109" s="1">
        <f t="shared" si="6"/>
        <v>1.1586393797205037</v>
      </c>
      <c r="D109" s="2">
        <f t="shared" si="7"/>
        <v>1.272835104358977</v>
      </c>
      <c r="E109" s="1">
        <f t="shared" si="8"/>
        <v>213.75220945594626</v>
      </c>
    </row>
    <row r="110" spans="1:5" ht="15.75">
      <c r="A110" s="1">
        <v>248.235</v>
      </c>
      <c r="B110" s="1">
        <v>1.162</v>
      </c>
      <c r="C110" s="1">
        <f t="shared" si="6"/>
        <v>1.16063703382347</v>
      </c>
      <c r="D110" s="2">
        <f t="shared" si="7"/>
        <v>1.272835104358977</v>
      </c>
      <c r="E110" s="1">
        <f t="shared" si="8"/>
        <v>213.75220945594626</v>
      </c>
    </row>
    <row r="111" spans="1:5" ht="15.75">
      <c r="A111" s="1">
        <v>248.235</v>
      </c>
      <c r="B111" s="1">
        <v>1.164</v>
      </c>
      <c r="C111" s="1">
        <f t="shared" si="6"/>
        <v>1.1626346879264364</v>
      </c>
      <c r="D111" s="2">
        <f t="shared" si="7"/>
        <v>1.272835104358977</v>
      </c>
      <c r="E111" s="1">
        <f t="shared" si="8"/>
        <v>213.75220945594626</v>
      </c>
    </row>
    <row r="112" spans="1:5" ht="15.75">
      <c r="A112" s="1">
        <v>251.075</v>
      </c>
      <c r="B112" s="1">
        <v>1.38</v>
      </c>
      <c r="C112" s="1">
        <f t="shared" si="6"/>
        <v>1.3786424001003388</v>
      </c>
      <c r="D112" s="2">
        <f t="shared" si="7"/>
        <v>1.275366004267862</v>
      </c>
      <c r="E112" s="1">
        <f t="shared" si="8"/>
        <v>215.97902120292417</v>
      </c>
    </row>
    <row r="113" spans="1:5" ht="15.75">
      <c r="A113" s="1">
        <v>251.075</v>
      </c>
      <c r="B113" s="1">
        <v>1.484</v>
      </c>
      <c r="C113" s="1">
        <f t="shared" si="6"/>
        <v>1.4825400882238426</v>
      </c>
      <c r="D113" s="2">
        <f t="shared" si="7"/>
        <v>1.275366004267862</v>
      </c>
      <c r="E113" s="1">
        <f t="shared" si="8"/>
        <v>215.97902120292417</v>
      </c>
    </row>
    <row r="114" spans="1:5" ht="15.75">
      <c r="A114" s="1">
        <v>254.92</v>
      </c>
      <c r="B114" s="1">
        <v>1.036</v>
      </c>
      <c r="C114" s="1">
        <f t="shared" si="6"/>
        <v>1.0352461632375087</v>
      </c>
      <c r="D114" s="2">
        <f t="shared" si="7"/>
        <v>1.2787272140583494</v>
      </c>
      <c r="E114" s="1">
        <f t="shared" si="8"/>
        <v>218.98591740230745</v>
      </c>
    </row>
    <row r="115" spans="1:5" ht="15.75">
      <c r="A115" s="1">
        <v>254.92</v>
      </c>
      <c r="B115" s="1">
        <v>1.048</v>
      </c>
      <c r="C115" s="1">
        <f t="shared" si="6"/>
        <v>1.047237431537557</v>
      </c>
      <c r="D115" s="2">
        <f t="shared" si="7"/>
        <v>1.2787272140583494</v>
      </c>
      <c r="E115" s="1">
        <f t="shared" si="8"/>
        <v>218.98591740230745</v>
      </c>
    </row>
    <row r="116" spans="1:5" ht="15.75">
      <c r="A116" s="1">
        <v>254.92</v>
      </c>
      <c r="B116" s="1">
        <v>1.048</v>
      </c>
      <c r="C116" s="1">
        <f t="shared" si="6"/>
        <v>1.047237431537557</v>
      </c>
      <c r="D116" s="2">
        <f t="shared" si="7"/>
        <v>1.2787272140583494</v>
      </c>
      <c r="E116" s="1">
        <f t="shared" si="8"/>
        <v>218.98591740230745</v>
      </c>
    </row>
    <row r="117" spans="1:5" ht="15.75">
      <c r="A117" s="1">
        <v>254.92</v>
      </c>
      <c r="B117" s="1">
        <v>1.049</v>
      </c>
      <c r="C117" s="1">
        <f t="shared" si="6"/>
        <v>1.0482367038958944</v>
      </c>
      <c r="D117" s="2">
        <f t="shared" si="7"/>
        <v>1.2787272140583494</v>
      </c>
      <c r="E117" s="1">
        <f t="shared" si="8"/>
        <v>218.98591740230745</v>
      </c>
    </row>
    <row r="118" spans="1:5" ht="15.75">
      <c r="A118" s="1">
        <v>257.5475</v>
      </c>
      <c r="B118" s="1">
        <v>1.025</v>
      </c>
      <c r="C118" s="1">
        <f t="shared" si="6"/>
        <v>1.0244335681713874</v>
      </c>
      <c r="D118" s="2">
        <f t="shared" si="7"/>
        <v>1.2809815693855382</v>
      </c>
      <c r="E118" s="1">
        <f t="shared" si="8"/>
        <v>221.03707884193722</v>
      </c>
    </row>
    <row r="119" spans="1:5" ht="15.75">
      <c r="A119" s="1">
        <v>257.5475</v>
      </c>
      <c r="B119" s="1">
        <v>1.034</v>
      </c>
      <c r="C119" s="1">
        <f t="shared" si="6"/>
        <v>1.033428594623624</v>
      </c>
      <c r="D119" s="2">
        <f t="shared" si="7"/>
        <v>1.2809815693855382</v>
      </c>
      <c r="E119" s="1">
        <f t="shared" si="8"/>
        <v>221.03707884193722</v>
      </c>
    </row>
    <row r="120" spans="1:5" ht="15.75">
      <c r="A120" s="1">
        <v>257.5475</v>
      </c>
      <c r="B120" s="1">
        <v>1.034</v>
      </c>
      <c r="C120" s="1">
        <f t="shared" si="6"/>
        <v>1.033428594623624</v>
      </c>
      <c r="D120" s="2">
        <f t="shared" si="7"/>
        <v>1.2809815693855382</v>
      </c>
      <c r="E120" s="1">
        <f t="shared" si="8"/>
        <v>221.03707884193722</v>
      </c>
    </row>
    <row r="121" spans="1:5" ht="15.75">
      <c r="A121" s="1">
        <v>257.5475</v>
      </c>
      <c r="B121" s="1">
        <v>1.037</v>
      </c>
      <c r="C121" s="1">
        <f t="shared" si="6"/>
        <v>1.0364269367743695</v>
      </c>
      <c r="D121" s="2">
        <f t="shared" si="7"/>
        <v>1.2809815693855382</v>
      </c>
      <c r="E121" s="1">
        <f t="shared" si="8"/>
        <v>221.03707884193722</v>
      </c>
    </row>
    <row r="122" spans="1:5" ht="15.75">
      <c r="A122" s="1">
        <v>264.3075</v>
      </c>
      <c r="B122" s="1">
        <v>1.426</v>
      </c>
      <c r="C122" s="1">
        <f t="shared" si="6"/>
        <v>1.4258541008052914</v>
      </c>
      <c r="D122" s="2">
        <f t="shared" si="7"/>
        <v>1.286626280117243</v>
      </c>
      <c r="E122" s="1">
        <f t="shared" si="8"/>
        <v>226.29112976912953</v>
      </c>
    </row>
    <row r="123" spans="1:5" ht="15.75">
      <c r="A123" s="1">
        <v>264.3075</v>
      </c>
      <c r="B123" s="1">
        <v>1.468</v>
      </c>
      <c r="C123" s="1">
        <f t="shared" si="6"/>
        <v>1.4678498036340588</v>
      </c>
      <c r="D123" s="2">
        <f t="shared" si="7"/>
        <v>1.286626280117243</v>
      </c>
      <c r="E123" s="1">
        <f t="shared" si="8"/>
        <v>226.29112976912953</v>
      </c>
    </row>
    <row r="124" spans="1:5" ht="15.75">
      <c r="A124" s="1">
        <v>264.3075</v>
      </c>
      <c r="B124" s="1">
        <v>1.474</v>
      </c>
      <c r="C124" s="1">
        <f t="shared" si="6"/>
        <v>1.4738491897524542</v>
      </c>
      <c r="D124" s="2">
        <f t="shared" si="7"/>
        <v>1.286626280117243</v>
      </c>
      <c r="E124" s="1">
        <f t="shared" si="8"/>
        <v>226.29112976912953</v>
      </c>
    </row>
    <row r="125" spans="1:5" ht="15.75">
      <c r="A125" s="1">
        <v>264.3075</v>
      </c>
      <c r="B125" s="1">
        <v>1.484</v>
      </c>
      <c r="C125" s="1">
        <f t="shared" si="6"/>
        <v>1.4838481666164463</v>
      </c>
      <c r="D125" s="2">
        <f t="shared" si="7"/>
        <v>1.286626280117243</v>
      </c>
      <c r="E125" s="1">
        <f t="shared" si="8"/>
        <v>226.29112976912953</v>
      </c>
    </row>
    <row r="126" spans="1:5" ht="15.75">
      <c r="A126" s="1">
        <v>266.515</v>
      </c>
      <c r="B126" s="1">
        <v>1.159</v>
      </c>
      <c r="C126" s="1">
        <f t="shared" si="6"/>
        <v>1.1590518469954265</v>
      </c>
      <c r="D126" s="2">
        <f t="shared" si="7"/>
        <v>1.2884220854850335</v>
      </c>
      <c r="E126" s="1">
        <f t="shared" si="8"/>
        <v>228.00446581394667</v>
      </c>
    </row>
    <row r="127" spans="1:5" ht="15.75">
      <c r="A127" s="1">
        <v>266.515</v>
      </c>
      <c r="B127" s="1">
        <v>1.16</v>
      </c>
      <c r="C127" s="1">
        <f t="shared" si="6"/>
        <v>1.1600518917296763</v>
      </c>
      <c r="D127" s="2">
        <f t="shared" si="7"/>
        <v>1.2884220854850335</v>
      </c>
      <c r="E127" s="1">
        <f t="shared" si="8"/>
        <v>228.00446581394667</v>
      </c>
    </row>
    <row r="128" spans="1:5" ht="15.75">
      <c r="A128" s="1">
        <v>266.515</v>
      </c>
      <c r="B128" s="1">
        <v>1.16</v>
      </c>
      <c r="C128" s="1">
        <f t="shared" si="6"/>
        <v>1.1600518917296763</v>
      </c>
      <c r="D128" s="2">
        <f t="shared" si="7"/>
        <v>1.2884220854850335</v>
      </c>
      <c r="E128" s="1">
        <f t="shared" si="8"/>
        <v>228.00446581394667</v>
      </c>
    </row>
    <row r="129" spans="1:5" ht="15.75">
      <c r="A129" s="1">
        <v>269.235</v>
      </c>
      <c r="B129" s="1">
        <v>1.55</v>
      </c>
      <c r="C129" s="1">
        <f t="shared" si="6"/>
        <v>1.5503501778323456</v>
      </c>
      <c r="D129" s="2">
        <f t="shared" si="7"/>
        <v>1.2906032899093982</v>
      </c>
      <c r="E129" s="1">
        <f t="shared" si="8"/>
        <v>230.11200731896713</v>
      </c>
    </row>
    <row r="130" spans="1:5" ht="15.75">
      <c r="A130" s="1">
        <v>269.235</v>
      </c>
      <c r="B130" s="1">
        <v>1.556</v>
      </c>
      <c r="C130" s="1">
        <f t="shared" si="6"/>
        <v>1.5563515333594387</v>
      </c>
      <c r="D130" s="2">
        <f t="shared" si="7"/>
        <v>1.2906032899093982</v>
      </c>
      <c r="E130" s="1">
        <f t="shared" si="8"/>
        <v>230.11200731896713</v>
      </c>
    </row>
    <row r="131" spans="1:5" ht="15.75">
      <c r="A131" s="1">
        <v>273.56</v>
      </c>
      <c r="B131" s="1">
        <v>1.186</v>
      </c>
      <c r="C131" s="1">
        <f t="shared" si="6"/>
        <v>1.1866096297685806</v>
      </c>
      <c r="D131" s="2">
        <f t="shared" si="7"/>
        <v>1.2940010343190795</v>
      </c>
      <c r="E131" s="1">
        <f t="shared" si="8"/>
        <v>233.45435395184742</v>
      </c>
    </row>
    <row r="132" spans="1:5" ht="15.75">
      <c r="A132" s="1">
        <v>273.56</v>
      </c>
      <c r="B132" s="1">
        <v>1.187</v>
      </c>
      <c r="C132" s="1">
        <f t="shared" si="6"/>
        <v>1.1876101437903082</v>
      </c>
      <c r="D132" s="2">
        <f t="shared" si="7"/>
        <v>1.2940010343190795</v>
      </c>
      <c r="E132" s="1">
        <f t="shared" si="8"/>
        <v>233.45435395184742</v>
      </c>
    </row>
    <row r="133" spans="1:5" ht="15.75">
      <c r="A133" s="1">
        <v>276.645</v>
      </c>
      <c r="B133" s="1">
        <v>1.36</v>
      </c>
      <c r="C133" s="1">
        <f t="shared" si="6"/>
        <v>1.3609785503924163</v>
      </c>
      <c r="D133" s="2">
        <f t="shared" si="7"/>
        <v>1.2963726279833188</v>
      </c>
      <c r="E133" s="1">
        <f t="shared" si="8"/>
        <v>235.8340709663906</v>
      </c>
    </row>
    <row r="134" spans="1:5" ht="15.75">
      <c r="A134" s="1">
        <v>276.645</v>
      </c>
      <c r="B134" s="1">
        <v>1.429</v>
      </c>
      <c r="C134" s="1">
        <f t="shared" si="6"/>
        <v>1.4300281974343845</v>
      </c>
      <c r="D134" s="2">
        <f t="shared" si="7"/>
        <v>1.2963726279833188</v>
      </c>
      <c r="E134" s="1">
        <f t="shared" si="8"/>
        <v>235.8340709663906</v>
      </c>
    </row>
    <row r="135" spans="1:5" ht="15.75">
      <c r="A135" s="1">
        <v>276.645</v>
      </c>
      <c r="B135" s="1">
        <v>1.506</v>
      </c>
      <c r="C135" s="1">
        <f t="shared" si="6"/>
        <v>1.5070836006551314</v>
      </c>
      <c r="D135" s="2">
        <f t="shared" si="7"/>
        <v>1.2963726279833188</v>
      </c>
      <c r="E135" s="1">
        <f t="shared" si="8"/>
        <v>235.8340709663906</v>
      </c>
    </row>
    <row r="136" spans="1:5" ht="15.75">
      <c r="A136" s="1">
        <v>276.645</v>
      </c>
      <c r="B136" s="1">
        <v>1.532</v>
      </c>
      <c r="C136" s="1">
        <f t="shared" si="6"/>
        <v>1.533102308236163</v>
      </c>
      <c r="D136" s="2">
        <f t="shared" si="7"/>
        <v>1.2963726279833188</v>
      </c>
      <c r="E136" s="1">
        <f t="shared" si="8"/>
        <v>235.8340709663906</v>
      </c>
    </row>
    <row r="137" spans="1:5" ht="15.75">
      <c r="A137" s="1">
        <v>279.1975</v>
      </c>
      <c r="B137" s="1">
        <v>1.506</v>
      </c>
      <c r="C137" s="1">
        <f t="shared" si="6"/>
        <v>1.5073396647527197</v>
      </c>
      <c r="D137" s="2">
        <f t="shared" si="7"/>
        <v>1.2983026905764503</v>
      </c>
      <c r="E137" s="1">
        <f t="shared" si="8"/>
        <v>237.80009939606805</v>
      </c>
    </row>
    <row r="138" spans="1:5" ht="15.75">
      <c r="A138" s="1">
        <v>279.1975</v>
      </c>
      <c r="B138" s="1">
        <v>1.533</v>
      </c>
      <c r="C138" s="1">
        <f t="shared" si="6"/>
        <v>1.5343636826466929</v>
      </c>
      <c r="D138" s="2">
        <f t="shared" si="7"/>
        <v>1.2983026905764503</v>
      </c>
      <c r="E138" s="1">
        <f t="shared" si="8"/>
        <v>237.80009939606805</v>
      </c>
    </row>
    <row r="139" spans="1:5" ht="15.75">
      <c r="A139" s="1">
        <v>280.79</v>
      </c>
      <c r="B139" s="1">
        <v>1.43</v>
      </c>
      <c r="C139" s="1">
        <f t="shared" si="6"/>
        <v>1.431423754590549</v>
      </c>
      <c r="D139" s="2">
        <f t="shared" si="7"/>
        <v>1.2994922798786588</v>
      </c>
      <c r="E139" s="1">
        <f t="shared" si="8"/>
        <v>239.0255780115691</v>
      </c>
    </row>
    <row r="140" spans="1:5" ht="15.75">
      <c r="A140" s="1">
        <v>280.79</v>
      </c>
      <c r="B140" s="1">
        <v>1.445</v>
      </c>
      <c r="C140" s="1">
        <f t="shared" si="6"/>
        <v>1.4464386890792613</v>
      </c>
      <c r="D140" s="2">
        <f t="shared" si="7"/>
        <v>1.2994922798786588</v>
      </c>
      <c r="E140" s="1">
        <f t="shared" si="8"/>
        <v>239.0255780115691</v>
      </c>
    </row>
    <row r="141" spans="1:5" ht="15.75">
      <c r="A141" s="1">
        <v>280.79</v>
      </c>
      <c r="B141" s="1">
        <v>1.451</v>
      </c>
      <c r="C141" s="1">
        <f t="shared" si="6"/>
        <v>1.452444662874746</v>
      </c>
      <c r="D141" s="2">
        <f t="shared" si="7"/>
        <v>1.2994922798786588</v>
      </c>
      <c r="E141" s="1">
        <f t="shared" si="8"/>
        <v>239.0255780115691</v>
      </c>
    </row>
    <row r="142" spans="1:5" ht="15.75">
      <c r="A142" s="1">
        <v>280.79</v>
      </c>
      <c r="B142" s="1">
        <v>1.452</v>
      </c>
      <c r="C142" s="1">
        <f t="shared" si="6"/>
        <v>1.4534456585073268</v>
      </c>
      <c r="D142" s="2">
        <f t="shared" si="7"/>
        <v>1.2994922798786588</v>
      </c>
      <c r="E142" s="1">
        <f t="shared" si="8"/>
        <v>239.0255780115691</v>
      </c>
    </row>
    <row r="143" spans="1:5" ht="15.75">
      <c r="A143" s="1">
        <v>285.4375</v>
      </c>
      <c r="B143" s="1">
        <v>1.228</v>
      </c>
      <c r="C143" s="1">
        <f t="shared" si="6"/>
        <v>1.2296028049628012</v>
      </c>
      <c r="D143" s="2">
        <f t="shared" si="7"/>
        <v>1.302900889446964</v>
      </c>
      <c r="E143" s="1">
        <f t="shared" si="8"/>
        <v>242.59261832725474</v>
      </c>
    </row>
    <row r="144" spans="1:5" ht="15.75">
      <c r="A144" s="1">
        <v>285.4375</v>
      </c>
      <c r="B144" s="1">
        <v>1.24</v>
      </c>
      <c r="C144" s="1">
        <f t="shared" si="6"/>
        <v>1.241618467552014</v>
      </c>
      <c r="D144" s="2">
        <f t="shared" si="7"/>
        <v>1.302900889446964</v>
      </c>
      <c r="E144" s="1">
        <f t="shared" si="8"/>
        <v>242.59261832725474</v>
      </c>
    </row>
    <row r="145" spans="1:5" ht="15.75">
      <c r="A145" s="1">
        <v>285.4375</v>
      </c>
      <c r="B145" s="1">
        <v>1.253</v>
      </c>
      <c r="C145" s="1">
        <f t="shared" si="6"/>
        <v>1.2546354353569948</v>
      </c>
      <c r="D145" s="2">
        <f t="shared" si="7"/>
        <v>1.302900889446964</v>
      </c>
      <c r="E145" s="1">
        <f t="shared" si="8"/>
        <v>242.59261832725474</v>
      </c>
    </row>
    <row r="146" spans="1:5" ht="15.75">
      <c r="A146" s="1">
        <v>285.4375</v>
      </c>
      <c r="B146" s="1">
        <v>1.255</v>
      </c>
      <c r="C146" s="1">
        <f t="shared" si="6"/>
        <v>1.2566380457885302</v>
      </c>
      <c r="D146" s="2">
        <f t="shared" si="7"/>
        <v>1.302900889446964</v>
      </c>
      <c r="E146" s="1">
        <f t="shared" si="8"/>
        <v>242.59261832725474</v>
      </c>
    </row>
    <row r="147" spans="1:5" ht="15.75">
      <c r="A147" s="1">
        <v>286.225</v>
      </c>
      <c r="B147" s="1">
        <v>1.309</v>
      </c>
      <c r="C147" s="1">
        <f t="shared" si="6"/>
        <v>1.310777194456337</v>
      </c>
      <c r="D147" s="2">
        <f t="shared" si="7"/>
        <v>1.3034692735005118</v>
      </c>
      <c r="E147" s="1">
        <f t="shared" si="8"/>
        <v>243.19677526137653</v>
      </c>
    </row>
    <row r="148" spans="1:5" ht="15.75">
      <c r="A148" s="1">
        <v>286.225</v>
      </c>
      <c r="B148" s="1">
        <v>1.342</v>
      </c>
      <c r="C148" s="1">
        <f t="shared" si="6"/>
        <v>1.3438219976779253</v>
      </c>
      <c r="D148" s="2">
        <f t="shared" si="7"/>
        <v>1.3034692735005118</v>
      </c>
      <c r="E148" s="1">
        <f t="shared" si="8"/>
        <v>243.19677526137653</v>
      </c>
    </row>
    <row r="149" spans="1:5" ht="15.75">
      <c r="A149" s="1">
        <v>286.225</v>
      </c>
      <c r="B149" s="1">
        <v>1.346</v>
      </c>
      <c r="C149" s="1">
        <f t="shared" si="6"/>
        <v>1.347827428371451</v>
      </c>
      <c r="D149" s="2">
        <f t="shared" si="7"/>
        <v>1.3034692735005118</v>
      </c>
      <c r="E149" s="1">
        <f t="shared" si="8"/>
        <v>243.19677526137653</v>
      </c>
    </row>
    <row r="150" spans="1:5" ht="15.75">
      <c r="A150" s="1">
        <v>286.225</v>
      </c>
      <c r="B150" s="1">
        <v>1.424</v>
      </c>
      <c r="C150" s="1">
        <f t="shared" si="6"/>
        <v>1.4259333268952052</v>
      </c>
      <c r="D150" s="2">
        <f t="shared" si="7"/>
        <v>1.3034692735005118</v>
      </c>
      <c r="E150" s="1">
        <f t="shared" si="8"/>
        <v>243.19677526137653</v>
      </c>
    </row>
    <row r="151" spans="1:5" ht="15.75">
      <c r="A151" s="1">
        <v>293.62</v>
      </c>
      <c r="B151" s="1">
        <v>1.329</v>
      </c>
      <c r="C151" s="1">
        <f t="shared" si="6"/>
        <v>1.3314590159455042</v>
      </c>
      <c r="D151" s="2">
        <f t="shared" si="7"/>
        <v>1.3086796393251228</v>
      </c>
      <c r="E151" s="1">
        <f t="shared" si="8"/>
        <v>248.84750885406353</v>
      </c>
    </row>
    <row r="152" spans="1:5" ht="15.75">
      <c r="A152" s="1">
        <v>293.62</v>
      </c>
      <c r="B152" s="1">
        <v>1.353</v>
      </c>
      <c r="C152" s="1">
        <f aca="true" t="shared" si="9" ref="C152:C215">B152*(1+($I$28+$I$29*A152)/(1282900)+($I$30+A152*$I$31-$I$32)/400)</f>
        <v>1.355503422554001</v>
      </c>
      <c r="D152" s="2">
        <f aca="true" t="shared" si="10" ref="D152:D215">$G$18^(1-$G$20*EXP(-A152/$G$22))*0.6^($G$20*EXP(-A152/$G$22))</f>
        <v>1.3086796393251228</v>
      </c>
      <c r="E152" s="1">
        <f aca="true" t="shared" si="11" ref="E152:E215">E151+(A152-A151)/D152</f>
        <v>248.84750885406353</v>
      </c>
    </row>
    <row r="153" spans="1:5" ht="15.75">
      <c r="A153" s="1">
        <v>293.62</v>
      </c>
      <c r="B153" s="1">
        <v>1.394</v>
      </c>
      <c r="C153" s="1">
        <f t="shared" si="9"/>
        <v>1.396579283843516</v>
      </c>
      <c r="D153" s="2">
        <f t="shared" si="10"/>
        <v>1.3086796393251228</v>
      </c>
      <c r="E153" s="1">
        <f t="shared" si="11"/>
        <v>248.84750885406353</v>
      </c>
    </row>
    <row r="154" spans="1:5" ht="15.75">
      <c r="A154" s="1">
        <v>293.62</v>
      </c>
      <c r="B154" s="1">
        <v>1.414</v>
      </c>
      <c r="C154" s="1">
        <f t="shared" si="9"/>
        <v>1.4166162893505967</v>
      </c>
      <c r="D154" s="2">
        <f t="shared" si="10"/>
        <v>1.3086796393251228</v>
      </c>
      <c r="E154" s="1">
        <f t="shared" si="11"/>
        <v>248.84750885406353</v>
      </c>
    </row>
    <row r="155" spans="1:5" ht="15.75">
      <c r="A155" s="1">
        <v>296.0975</v>
      </c>
      <c r="B155" s="1">
        <v>1.388</v>
      </c>
      <c r="C155" s="1">
        <f t="shared" si="9"/>
        <v>1.3907972484368543</v>
      </c>
      <c r="D155" s="2">
        <f t="shared" si="10"/>
        <v>1.3103748488162141</v>
      </c>
      <c r="E155" s="1">
        <f t="shared" si="11"/>
        <v>250.7381892210121</v>
      </c>
    </row>
    <row r="156" spans="1:5" ht="15.75">
      <c r="A156" s="1">
        <v>296.0975</v>
      </c>
      <c r="B156" s="1">
        <v>1.426</v>
      </c>
      <c r="C156" s="1">
        <f t="shared" si="9"/>
        <v>1.4288738301663937</v>
      </c>
      <c r="D156" s="2">
        <f t="shared" si="10"/>
        <v>1.3103748488162141</v>
      </c>
      <c r="E156" s="1">
        <f t="shared" si="11"/>
        <v>250.7381892210121</v>
      </c>
    </row>
    <row r="157" spans="1:5" ht="15.75">
      <c r="A157" s="1">
        <v>296.0975</v>
      </c>
      <c r="B157" s="1">
        <v>1.436</v>
      </c>
      <c r="C157" s="1">
        <f t="shared" si="9"/>
        <v>1.4388939832531145</v>
      </c>
      <c r="D157" s="2">
        <f t="shared" si="10"/>
        <v>1.3103748488162141</v>
      </c>
      <c r="E157" s="1">
        <f t="shared" si="11"/>
        <v>250.7381892210121</v>
      </c>
    </row>
    <row r="158" spans="1:5" ht="15.75">
      <c r="A158" s="1">
        <v>296.0975</v>
      </c>
      <c r="B158" s="1">
        <v>1.452</v>
      </c>
      <c r="C158" s="1">
        <f t="shared" si="9"/>
        <v>1.4549262281918678</v>
      </c>
      <c r="D158" s="2">
        <f t="shared" si="10"/>
        <v>1.3103748488162141</v>
      </c>
      <c r="E158" s="1">
        <f t="shared" si="11"/>
        <v>250.7381892210121</v>
      </c>
    </row>
    <row r="159" spans="1:5" ht="15.75">
      <c r="A159" s="1">
        <v>298.6075</v>
      </c>
      <c r="B159" s="1">
        <v>1.277</v>
      </c>
      <c r="C159" s="1">
        <f t="shared" si="9"/>
        <v>1.2797870613209197</v>
      </c>
      <c r="D159" s="2">
        <f t="shared" si="10"/>
        <v>1.312067072087163</v>
      </c>
      <c r="E159" s="1">
        <f t="shared" si="11"/>
        <v>252.65120118007852</v>
      </c>
    </row>
    <row r="160" spans="1:5" ht="15.75">
      <c r="A160" s="1">
        <v>298.6075</v>
      </c>
      <c r="B160" s="1">
        <v>1.462</v>
      </c>
      <c r="C160" s="1">
        <f t="shared" si="9"/>
        <v>1.4651908250988135</v>
      </c>
      <c r="D160" s="2">
        <f t="shared" si="10"/>
        <v>1.312067072087163</v>
      </c>
      <c r="E160" s="1">
        <f t="shared" si="11"/>
        <v>252.65120118007852</v>
      </c>
    </row>
    <row r="161" spans="1:5" ht="15.75">
      <c r="A161" s="1">
        <v>298.6075</v>
      </c>
      <c r="B161" s="1">
        <v>1.466</v>
      </c>
      <c r="C161" s="1">
        <f t="shared" si="9"/>
        <v>1.4691995551264436</v>
      </c>
      <c r="D161" s="2">
        <f t="shared" si="10"/>
        <v>1.312067072087163</v>
      </c>
      <c r="E161" s="1">
        <f t="shared" si="11"/>
        <v>252.65120118007852</v>
      </c>
    </row>
    <row r="162" spans="1:5" ht="15.75">
      <c r="A162" s="1">
        <v>298.6075</v>
      </c>
      <c r="B162" s="1">
        <v>1.483</v>
      </c>
      <c r="C162" s="1">
        <f t="shared" si="9"/>
        <v>1.486236657743872</v>
      </c>
      <c r="D162" s="2">
        <f t="shared" si="10"/>
        <v>1.312067072087163</v>
      </c>
      <c r="E162" s="1">
        <f t="shared" si="11"/>
        <v>252.65120118007852</v>
      </c>
    </row>
    <row r="163" spans="1:5" ht="15.75">
      <c r="A163" s="1">
        <v>303.4025</v>
      </c>
      <c r="B163" s="1">
        <v>1.234</v>
      </c>
      <c r="C163" s="1">
        <f t="shared" si="9"/>
        <v>1.2370873637131754</v>
      </c>
      <c r="D163" s="2">
        <f t="shared" si="10"/>
        <v>1.3152304743280656</v>
      </c>
      <c r="E163" s="1">
        <f t="shared" si="11"/>
        <v>256.2969500382394</v>
      </c>
    </row>
    <row r="164" spans="1:5" ht="15.75">
      <c r="A164" s="1">
        <v>303.4025</v>
      </c>
      <c r="B164" s="1">
        <v>1.254</v>
      </c>
      <c r="C164" s="1">
        <f t="shared" si="9"/>
        <v>1.2571374020229513</v>
      </c>
      <c r="D164" s="2">
        <f t="shared" si="10"/>
        <v>1.3152304743280656</v>
      </c>
      <c r="E164" s="1">
        <f t="shared" si="11"/>
        <v>256.2969500382394</v>
      </c>
    </row>
    <row r="165" spans="1:5" ht="15.75">
      <c r="A165" s="1">
        <v>303.4025</v>
      </c>
      <c r="B165" s="1">
        <v>1.259</v>
      </c>
      <c r="C165" s="1">
        <f t="shared" si="9"/>
        <v>1.2621499116003951</v>
      </c>
      <c r="D165" s="2">
        <f t="shared" si="10"/>
        <v>1.3152304743280656</v>
      </c>
      <c r="E165" s="1">
        <f t="shared" si="11"/>
        <v>256.2969500382394</v>
      </c>
    </row>
    <row r="166" spans="1:5" ht="15.75">
      <c r="A166" s="1">
        <v>305.97</v>
      </c>
      <c r="B166" s="1">
        <v>1.277</v>
      </c>
      <c r="C166" s="1">
        <f t="shared" si="9"/>
        <v>1.2804133494403758</v>
      </c>
      <c r="D166" s="2">
        <f t="shared" si="10"/>
        <v>1.3168875626852947</v>
      </c>
      <c r="E166" s="1">
        <f t="shared" si="11"/>
        <v>258.24662294331614</v>
      </c>
    </row>
    <row r="167" spans="1:5" ht="15.75">
      <c r="A167" s="1">
        <v>305.97</v>
      </c>
      <c r="B167" s="1">
        <v>1.286</v>
      </c>
      <c r="C167" s="1">
        <f t="shared" si="9"/>
        <v>1.2894374059360403</v>
      </c>
      <c r="D167" s="2">
        <f t="shared" si="10"/>
        <v>1.3168875626852947</v>
      </c>
      <c r="E167" s="1">
        <f t="shared" si="11"/>
        <v>258.24662294331614</v>
      </c>
    </row>
    <row r="168" spans="1:5" ht="15.75">
      <c r="A168" s="1">
        <v>312.925</v>
      </c>
      <c r="B168" s="1">
        <v>1.492</v>
      </c>
      <c r="C168" s="1">
        <f t="shared" si="9"/>
        <v>1.496679264536377</v>
      </c>
      <c r="D168" s="2">
        <f t="shared" si="10"/>
        <v>1.3212508634489237</v>
      </c>
      <c r="E168" s="1">
        <f t="shared" si="11"/>
        <v>263.51057409173393</v>
      </c>
    </row>
    <row r="169" spans="1:5" ht="15.75">
      <c r="A169" s="1">
        <v>312.925</v>
      </c>
      <c r="B169" s="1">
        <v>1.495</v>
      </c>
      <c r="C169" s="1">
        <f t="shared" si="9"/>
        <v>1.4996886732452304</v>
      </c>
      <c r="D169" s="2">
        <f t="shared" si="10"/>
        <v>1.3212508634489237</v>
      </c>
      <c r="E169" s="1">
        <f t="shared" si="11"/>
        <v>263.51057409173393</v>
      </c>
    </row>
    <row r="170" spans="1:5" ht="15.75">
      <c r="A170" s="1">
        <v>312.925</v>
      </c>
      <c r="B170" s="1">
        <v>1.558</v>
      </c>
      <c r="C170" s="1">
        <f t="shared" si="9"/>
        <v>1.5628862561311496</v>
      </c>
      <c r="D170" s="2">
        <f t="shared" si="10"/>
        <v>1.3212508634489237</v>
      </c>
      <c r="E170" s="1">
        <f t="shared" si="11"/>
        <v>263.51057409173393</v>
      </c>
    </row>
    <row r="171" spans="1:5" ht="15.75">
      <c r="A171" s="1">
        <v>312.925</v>
      </c>
      <c r="B171" s="1">
        <v>1.648</v>
      </c>
      <c r="C171" s="1">
        <f t="shared" si="9"/>
        <v>1.6531685173967487</v>
      </c>
      <c r="D171" s="2">
        <f t="shared" si="10"/>
        <v>1.3212508634489237</v>
      </c>
      <c r="E171" s="1">
        <f t="shared" si="11"/>
        <v>263.51057409173393</v>
      </c>
    </row>
    <row r="172" spans="1:5" ht="15.75">
      <c r="A172" s="1">
        <v>315.805</v>
      </c>
      <c r="B172" s="1">
        <v>1.469</v>
      </c>
      <c r="C172" s="1">
        <f t="shared" si="9"/>
        <v>1.4738889513881595</v>
      </c>
      <c r="D172" s="2">
        <f t="shared" si="10"/>
        <v>1.3230051811011088</v>
      </c>
      <c r="E172" s="1">
        <f t="shared" si="11"/>
        <v>265.6874363150572</v>
      </c>
    </row>
    <row r="173" spans="1:5" ht="15.75">
      <c r="A173" s="1">
        <v>315.805</v>
      </c>
      <c r="B173" s="1">
        <v>1.491</v>
      </c>
      <c r="C173" s="1">
        <f t="shared" si="9"/>
        <v>1.4959621691761373</v>
      </c>
      <c r="D173" s="2">
        <f t="shared" si="10"/>
        <v>1.3230051811011088</v>
      </c>
      <c r="E173" s="1">
        <f t="shared" si="11"/>
        <v>265.6874363150572</v>
      </c>
    </row>
    <row r="174" spans="1:5" ht="15.75">
      <c r="A174" s="1">
        <v>322.725</v>
      </c>
      <c r="B174" s="1">
        <v>1.65</v>
      </c>
      <c r="C174" s="1">
        <f t="shared" si="9"/>
        <v>1.6562519195375214</v>
      </c>
      <c r="D174" s="2">
        <f t="shared" si="10"/>
        <v>1.3270985552038417</v>
      </c>
      <c r="E174" s="1">
        <f t="shared" si="11"/>
        <v>270.90181920535963</v>
      </c>
    </row>
    <row r="175" spans="1:5" ht="15.75">
      <c r="A175" s="1">
        <v>322.725</v>
      </c>
      <c r="B175" s="1">
        <v>1.656</v>
      </c>
      <c r="C175" s="1">
        <f t="shared" si="9"/>
        <v>1.662274653790385</v>
      </c>
      <c r="D175" s="2">
        <f t="shared" si="10"/>
        <v>1.3270985552038417</v>
      </c>
      <c r="E175" s="1">
        <f t="shared" si="11"/>
        <v>270.90181920535963</v>
      </c>
    </row>
    <row r="176" spans="1:5" ht="15.75">
      <c r="A176" s="1">
        <v>322.725</v>
      </c>
      <c r="B176" s="1">
        <v>1.676</v>
      </c>
      <c r="C176" s="1">
        <f t="shared" si="9"/>
        <v>1.682350434633264</v>
      </c>
      <c r="D176" s="2">
        <f t="shared" si="10"/>
        <v>1.3270985552038417</v>
      </c>
      <c r="E176" s="1">
        <f t="shared" si="11"/>
        <v>270.90181920535963</v>
      </c>
    </row>
    <row r="177" spans="1:5" ht="15.75">
      <c r="A177" s="1">
        <v>322.725</v>
      </c>
      <c r="B177" s="1">
        <v>1.738</v>
      </c>
      <c r="C177" s="1">
        <f t="shared" si="9"/>
        <v>1.7445853552461892</v>
      </c>
      <c r="D177" s="2">
        <f t="shared" si="10"/>
        <v>1.3270985552038417</v>
      </c>
      <c r="E177" s="1">
        <f t="shared" si="11"/>
        <v>270.90181920535963</v>
      </c>
    </row>
    <row r="178" spans="1:5" ht="15.75">
      <c r="A178" s="1">
        <v>324.835</v>
      </c>
      <c r="B178" s="1">
        <v>1.529</v>
      </c>
      <c r="C178" s="1">
        <f t="shared" si="9"/>
        <v>1.5350083511254413</v>
      </c>
      <c r="D178" s="2">
        <f t="shared" si="10"/>
        <v>1.3283131846852925</v>
      </c>
      <c r="E178" s="1">
        <f t="shared" si="11"/>
        <v>272.4903000126926</v>
      </c>
    </row>
    <row r="179" spans="1:5" ht="15.75">
      <c r="A179" s="1">
        <v>324.835</v>
      </c>
      <c r="B179" s="1">
        <v>1.535</v>
      </c>
      <c r="C179" s="1">
        <f t="shared" si="9"/>
        <v>1.541031928696895</v>
      </c>
      <c r="D179" s="2">
        <f t="shared" si="10"/>
        <v>1.3283131846852925</v>
      </c>
      <c r="E179" s="1">
        <f t="shared" si="11"/>
        <v>272.4903000126926</v>
      </c>
    </row>
    <row r="180" spans="1:5" ht="15.75">
      <c r="A180" s="1">
        <v>324.835</v>
      </c>
      <c r="B180" s="1">
        <v>1.582</v>
      </c>
      <c r="C180" s="1">
        <f t="shared" si="9"/>
        <v>1.588216619673282</v>
      </c>
      <c r="D180" s="2">
        <f t="shared" si="10"/>
        <v>1.3283131846852925</v>
      </c>
      <c r="E180" s="1">
        <f t="shared" si="11"/>
        <v>272.4903000126926</v>
      </c>
    </row>
    <row r="181" spans="1:5" ht="15.75">
      <c r="A181" s="1">
        <v>324.835</v>
      </c>
      <c r="B181" s="1">
        <v>1.602</v>
      </c>
      <c r="C181" s="1">
        <f t="shared" si="9"/>
        <v>1.6082952115781277</v>
      </c>
      <c r="D181" s="2">
        <f t="shared" si="10"/>
        <v>1.3283131846852925</v>
      </c>
      <c r="E181" s="1">
        <f t="shared" si="11"/>
        <v>272.4903000126926</v>
      </c>
    </row>
    <row r="182" spans="1:5" ht="15.75">
      <c r="A182" s="1">
        <v>332.91</v>
      </c>
      <c r="B182" s="1">
        <v>1.161</v>
      </c>
      <c r="C182" s="1">
        <f t="shared" si="9"/>
        <v>1.166186760473571</v>
      </c>
      <c r="D182" s="2">
        <f t="shared" si="10"/>
        <v>1.3328215134457138</v>
      </c>
      <c r="E182" s="1">
        <f t="shared" si="11"/>
        <v>278.54887568733335</v>
      </c>
    </row>
    <row r="183" spans="1:5" ht="15.75">
      <c r="A183" s="1">
        <v>332.91</v>
      </c>
      <c r="B183" s="1">
        <v>1.281</v>
      </c>
      <c r="C183" s="1">
        <f t="shared" si="9"/>
        <v>1.2867228597473248</v>
      </c>
      <c r="D183" s="2">
        <f t="shared" si="10"/>
        <v>1.3328215134457138</v>
      </c>
      <c r="E183" s="1">
        <f t="shared" si="11"/>
        <v>278.54887568733335</v>
      </c>
    </row>
    <row r="184" spans="1:5" ht="15.75">
      <c r="A184" s="1">
        <v>332.91</v>
      </c>
      <c r="B184" s="1">
        <v>1.299</v>
      </c>
      <c r="C184" s="1">
        <f t="shared" si="9"/>
        <v>1.304803274638388</v>
      </c>
      <c r="D184" s="2">
        <f t="shared" si="10"/>
        <v>1.3328215134457138</v>
      </c>
      <c r="E184" s="1">
        <f t="shared" si="11"/>
        <v>278.54887568733335</v>
      </c>
    </row>
    <row r="185" spans="1:5" ht="15.75">
      <c r="A185" s="1">
        <v>332.91</v>
      </c>
      <c r="B185" s="1">
        <v>1.313</v>
      </c>
      <c r="C185" s="1">
        <f t="shared" si="9"/>
        <v>1.3188658195536593</v>
      </c>
      <c r="D185" s="2">
        <f t="shared" si="10"/>
        <v>1.3328215134457138</v>
      </c>
      <c r="E185" s="1">
        <f t="shared" si="11"/>
        <v>278.54887568733335</v>
      </c>
    </row>
    <row r="186" spans="1:5" ht="15.75">
      <c r="A186" s="1">
        <v>335.945</v>
      </c>
      <c r="B186" s="1">
        <v>1.484</v>
      </c>
      <c r="C186" s="1">
        <f t="shared" si="9"/>
        <v>1.4909297812659947</v>
      </c>
      <c r="D186" s="2">
        <f t="shared" si="10"/>
        <v>1.3344599414554517</v>
      </c>
      <c r="E186" s="1">
        <f t="shared" si="11"/>
        <v>280.82320397978833</v>
      </c>
    </row>
    <row r="187" spans="1:5" ht="15.75">
      <c r="A187" s="1">
        <v>335.945</v>
      </c>
      <c r="B187" s="1">
        <v>1.514</v>
      </c>
      <c r="C187" s="1">
        <f t="shared" si="9"/>
        <v>1.5210698711837711</v>
      </c>
      <c r="D187" s="2">
        <f t="shared" si="10"/>
        <v>1.3344599414554517</v>
      </c>
      <c r="E187" s="1">
        <f t="shared" si="11"/>
        <v>280.82320397978833</v>
      </c>
    </row>
    <row r="188" spans="1:5" ht="15.75">
      <c r="A188" s="1">
        <v>335.945</v>
      </c>
      <c r="B188" s="1">
        <v>1.551</v>
      </c>
      <c r="C188" s="1">
        <f t="shared" si="9"/>
        <v>1.5582426487490282</v>
      </c>
      <c r="D188" s="2">
        <f t="shared" si="10"/>
        <v>1.3344599414554517</v>
      </c>
      <c r="E188" s="1">
        <f t="shared" si="11"/>
        <v>280.82320397978833</v>
      </c>
    </row>
    <row r="189" spans="1:5" ht="15.75">
      <c r="A189" s="1">
        <v>335.945</v>
      </c>
      <c r="B189" s="1">
        <v>1.636</v>
      </c>
      <c r="C189" s="1">
        <f t="shared" si="9"/>
        <v>1.6436395701827273</v>
      </c>
      <c r="D189" s="2">
        <f t="shared" si="10"/>
        <v>1.3344599414554517</v>
      </c>
      <c r="E189" s="1">
        <f t="shared" si="11"/>
        <v>280.82320397978833</v>
      </c>
    </row>
    <row r="190" spans="1:5" ht="15.75">
      <c r="A190" s="1">
        <v>341.495</v>
      </c>
      <c r="B190" s="1">
        <v>1.111</v>
      </c>
      <c r="C190" s="1">
        <f t="shared" si="9"/>
        <v>1.1165987347410398</v>
      </c>
      <c r="D190" s="2">
        <f t="shared" si="10"/>
        <v>1.3373793315099267</v>
      </c>
      <c r="E190" s="1">
        <f t="shared" si="11"/>
        <v>284.97311109233056</v>
      </c>
    </row>
    <row r="191" spans="1:5" ht="15.75">
      <c r="A191" s="1">
        <v>341.495</v>
      </c>
      <c r="B191" s="1">
        <v>1.117</v>
      </c>
      <c r="C191" s="1">
        <f t="shared" si="9"/>
        <v>1.1226289709322606</v>
      </c>
      <c r="D191" s="2">
        <f t="shared" si="10"/>
        <v>1.3373793315099267</v>
      </c>
      <c r="E191" s="1">
        <f t="shared" si="11"/>
        <v>284.97311109233056</v>
      </c>
    </row>
    <row r="192" spans="1:5" ht="15.75">
      <c r="A192" s="1">
        <v>341.495</v>
      </c>
      <c r="B192" s="1">
        <v>1.207</v>
      </c>
      <c r="C192" s="1">
        <f t="shared" si="9"/>
        <v>1.2130825138005716</v>
      </c>
      <c r="D192" s="2">
        <f t="shared" si="10"/>
        <v>1.3373793315099267</v>
      </c>
      <c r="E192" s="1">
        <f t="shared" si="11"/>
        <v>284.97311109233056</v>
      </c>
    </row>
    <row r="193" spans="1:5" ht="15.75">
      <c r="A193" s="1">
        <v>341.495</v>
      </c>
      <c r="B193" s="1">
        <v>1.254</v>
      </c>
      <c r="C193" s="1">
        <f t="shared" si="9"/>
        <v>1.260319363965134</v>
      </c>
      <c r="D193" s="2">
        <f t="shared" si="10"/>
        <v>1.3373793315099267</v>
      </c>
      <c r="E193" s="1">
        <f t="shared" si="11"/>
        <v>284.97311109233056</v>
      </c>
    </row>
    <row r="194" spans="1:5" ht="15.75">
      <c r="A194" s="1">
        <v>344.465</v>
      </c>
      <c r="B194" s="1">
        <v>1.189</v>
      </c>
      <c r="C194" s="1">
        <f t="shared" si="9"/>
        <v>1.1952270371571023</v>
      </c>
      <c r="D194" s="2">
        <f t="shared" si="10"/>
        <v>1.338901716369</v>
      </c>
      <c r="E194" s="1">
        <f t="shared" si="11"/>
        <v>287.1913471015086</v>
      </c>
    </row>
    <row r="195" spans="1:5" ht="15.75">
      <c r="A195" s="1">
        <v>344.465</v>
      </c>
      <c r="B195" s="1">
        <v>1.192</v>
      </c>
      <c r="C195" s="1">
        <f t="shared" si="9"/>
        <v>1.198242748773142</v>
      </c>
      <c r="D195" s="2">
        <f t="shared" si="10"/>
        <v>1.338901716369</v>
      </c>
      <c r="E195" s="1">
        <f t="shared" si="11"/>
        <v>287.1913471015086</v>
      </c>
    </row>
    <row r="196" spans="1:5" ht="15.75">
      <c r="A196" s="1">
        <v>344.465</v>
      </c>
      <c r="B196" s="1">
        <v>1.21</v>
      </c>
      <c r="C196" s="1">
        <f t="shared" si="9"/>
        <v>1.2163370184693807</v>
      </c>
      <c r="D196" s="2">
        <f t="shared" si="10"/>
        <v>1.338901716369</v>
      </c>
      <c r="E196" s="1">
        <f t="shared" si="11"/>
        <v>287.1913471015086</v>
      </c>
    </row>
    <row r="197" spans="1:5" ht="15.75">
      <c r="A197" s="1">
        <v>344.465</v>
      </c>
      <c r="B197" s="1">
        <v>1.291</v>
      </c>
      <c r="C197" s="1">
        <f t="shared" si="9"/>
        <v>1.297761232102455</v>
      </c>
      <c r="D197" s="2">
        <f t="shared" si="10"/>
        <v>1.338901716369</v>
      </c>
      <c r="E197" s="1">
        <f t="shared" si="11"/>
        <v>287.1913471015086</v>
      </c>
    </row>
    <row r="198" spans="1:5" ht="15.75">
      <c r="A198" s="1">
        <v>351.445</v>
      </c>
      <c r="B198" s="1">
        <v>1.35</v>
      </c>
      <c r="C198" s="1">
        <f t="shared" si="9"/>
        <v>1.357697920035683</v>
      </c>
      <c r="D198" s="2">
        <f t="shared" si="10"/>
        <v>1.3423732667369974</v>
      </c>
      <c r="E198" s="1">
        <f t="shared" si="11"/>
        <v>292.391093083464</v>
      </c>
    </row>
    <row r="199" spans="1:5" ht="15.75">
      <c r="A199" s="1">
        <v>351.445</v>
      </c>
      <c r="B199" s="1">
        <v>1.366</v>
      </c>
      <c r="C199" s="1">
        <f t="shared" si="9"/>
        <v>1.3737891546435133</v>
      </c>
      <c r="D199" s="2">
        <f t="shared" si="10"/>
        <v>1.3423732667369974</v>
      </c>
      <c r="E199" s="1">
        <f t="shared" si="11"/>
        <v>292.391093083464</v>
      </c>
    </row>
    <row r="200" spans="1:5" ht="15.75">
      <c r="A200" s="1">
        <v>361.705</v>
      </c>
      <c r="B200" s="1">
        <v>1.3</v>
      </c>
      <c r="C200" s="1">
        <f t="shared" si="9"/>
        <v>1.3083012939835847</v>
      </c>
      <c r="D200" s="2">
        <f t="shared" si="10"/>
        <v>1.3472155470665843</v>
      </c>
      <c r="E200" s="1">
        <f t="shared" si="11"/>
        <v>300.00680092052096</v>
      </c>
    </row>
    <row r="201" spans="1:5" ht="15.75">
      <c r="A201" s="1">
        <v>361.705</v>
      </c>
      <c r="B201" s="1">
        <v>1.324</v>
      </c>
      <c r="C201" s="1">
        <f t="shared" si="9"/>
        <v>1.3324545486417432</v>
      </c>
      <c r="D201" s="2">
        <f t="shared" si="10"/>
        <v>1.3472155470665843</v>
      </c>
      <c r="E201" s="1">
        <f t="shared" si="11"/>
        <v>300.00680092052096</v>
      </c>
    </row>
    <row r="202" spans="1:5" ht="15.75">
      <c r="A202" s="1">
        <v>370.515</v>
      </c>
      <c r="B202" s="1">
        <v>1.308</v>
      </c>
      <c r="C202" s="1">
        <f t="shared" si="9"/>
        <v>1.3171199906314777</v>
      </c>
      <c r="D202" s="2">
        <f t="shared" si="10"/>
        <v>1.3511379721299488</v>
      </c>
      <c r="E202" s="1">
        <f t="shared" si="11"/>
        <v>306.5272305004193</v>
      </c>
    </row>
    <row r="203" spans="1:5" ht="15.75">
      <c r="A203" s="1">
        <v>370.515</v>
      </c>
      <c r="B203" s="1">
        <v>1.333</v>
      </c>
      <c r="C203" s="1">
        <f t="shared" si="9"/>
        <v>1.342294302379021</v>
      </c>
      <c r="D203" s="2">
        <f t="shared" si="10"/>
        <v>1.3511379721299488</v>
      </c>
      <c r="E203" s="1">
        <f t="shared" si="11"/>
        <v>306.5272305004193</v>
      </c>
    </row>
    <row r="204" spans="1:5" ht="15.75">
      <c r="A204" s="1">
        <v>380.365</v>
      </c>
      <c r="B204" s="1">
        <v>1.025</v>
      </c>
      <c r="C204" s="1">
        <f t="shared" si="9"/>
        <v>1.0328193215634838</v>
      </c>
      <c r="D204" s="2">
        <f t="shared" si="10"/>
        <v>1.355279721464261</v>
      </c>
      <c r="E204" s="1">
        <f t="shared" si="11"/>
        <v>313.7951028399818</v>
      </c>
    </row>
    <row r="205" spans="1:5" ht="15.75">
      <c r="A205" s="1">
        <v>380.365</v>
      </c>
      <c r="B205" s="1">
        <v>1.306</v>
      </c>
      <c r="C205" s="1">
        <f t="shared" si="9"/>
        <v>1.3159629599628389</v>
      </c>
      <c r="D205" s="2">
        <f t="shared" si="10"/>
        <v>1.355279721464261</v>
      </c>
      <c r="E205" s="1">
        <f t="shared" si="11"/>
        <v>313.7951028399818</v>
      </c>
    </row>
    <row r="206" spans="1:5" ht="15.75">
      <c r="A206" s="1">
        <v>380.365</v>
      </c>
      <c r="B206" s="1">
        <v>1.321</v>
      </c>
      <c r="C206" s="1">
        <f t="shared" si="9"/>
        <v>1.3310773890588898</v>
      </c>
      <c r="D206" s="2">
        <f t="shared" si="10"/>
        <v>1.355279721464261</v>
      </c>
      <c r="E206" s="1">
        <f t="shared" si="11"/>
        <v>313.7951028399818</v>
      </c>
    </row>
    <row r="207" spans="1:5" ht="15.75">
      <c r="A207" s="1">
        <v>380.365</v>
      </c>
      <c r="B207" s="1">
        <v>1.331</v>
      </c>
      <c r="C207" s="1">
        <f t="shared" si="9"/>
        <v>1.3411536751229238</v>
      </c>
      <c r="D207" s="2">
        <f t="shared" si="10"/>
        <v>1.355279721464261</v>
      </c>
      <c r="E207" s="1">
        <f t="shared" si="11"/>
        <v>313.7951028399818</v>
      </c>
    </row>
    <row r="208" spans="1:5" ht="15.75">
      <c r="A208" s="1">
        <v>389.985</v>
      </c>
      <c r="B208" s="1">
        <v>1.162</v>
      </c>
      <c r="C208" s="1">
        <f t="shared" si="9"/>
        <v>1.1716090683073066</v>
      </c>
      <c r="D208" s="2">
        <f t="shared" si="10"/>
        <v>1.3590896511509392</v>
      </c>
      <c r="E208" s="1">
        <f t="shared" si="11"/>
        <v>320.87337026101125</v>
      </c>
    </row>
    <row r="209" spans="1:5" ht="15.75">
      <c r="A209" s="1">
        <v>389.985</v>
      </c>
      <c r="B209" s="1">
        <v>1.186</v>
      </c>
      <c r="C209" s="1">
        <f t="shared" si="9"/>
        <v>1.1958075344341357</v>
      </c>
      <c r="D209" s="2">
        <f t="shared" si="10"/>
        <v>1.3590896511509392</v>
      </c>
      <c r="E209" s="1">
        <f t="shared" si="11"/>
        <v>320.87337026101125</v>
      </c>
    </row>
    <row r="210" spans="1:5" ht="15.75">
      <c r="A210" s="1">
        <v>391.55</v>
      </c>
      <c r="B210" s="1">
        <v>1.268</v>
      </c>
      <c r="C210" s="1">
        <f t="shared" si="9"/>
        <v>1.27861781489166</v>
      </c>
      <c r="D210" s="2">
        <f t="shared" si="10"/>
        <v>1.3596883712401866</v>
      </c>
      <c r="E210" s="1">
        <f t="shared" si="11"/>
        <v>322.0243692936591</v>
      </c>
    </row>
    <row r="211" spans="1:5" ht="15.75">
      <c r="A211" s="1">
        <v>391.55</v>
      </c>
      <c r="B211" s="1">
        <v>1.296</v>
      </c>
      <c r="C211" s="1">
        <f t="shared" si="9"/>
        <v>1.3068522776810658</v>
      </c>
      <c r="D211" s="2">
        <f t="shared" si="10"/>
        <v>1.3596883712401866</v>
      </c>
      <c r="E211" s="1">
        <f t="shared" si="11"/>
        <v>322.0243692936591</v>
      </c>
    </row>
    <row r="212" spans="1:5" ht="15.75">
      <c r="A212" s="1">
        <v>391.55</v>
      </c>
      <c r="B212" s="1">
        <v>1.307</v>
      </c>
      <c r="C212" s="1">
        <f t="shared" si="9"/>
        <v>1.317944388062618</v>
      </c>
      <c r="D212" s="2">
        <f t="shared" si="10"/>
        <v>1.3596883712401866</v>
      </c>
      <c r="E212" s="1">
        <f t="shared" si="11"/>
        <v>322.0243692936591</v>
      </c>
    </row>
    <row r="213" spans="1:5" ht="15.75">
      <c r="A213" s="1">
        <v>391.55</v>
      </c>
      <c r="B213" s="1">
        <v>1.315</v>
      </c>
      <c r="C213" s="1">
        <f t="shared" si="9"/>
        <v>1.3260113774310198</v>
      </c>
      <c r="D213" s="2">
        <f t="shared" si="10"/>
        <v>1.3596883712401866</v>
      </c>
      <c r="E213" s="1">
        <f t="shared" si="11"/>
        <v>322.0243692936591</v>
      </c>
    </row>
    <row r="214" spans="1:5" ht="15.75">
      <c r="A214" s="1">
        <v>392.655</v>
      </c>
      <c r="B214" s="1">
        <v>1.249</v>
      </c>
      <c r="C214" s="1">
        <f t="shared" si="9"/>
        <v>1.2595506505236436</v>
      </c>
      <c r="D214" s="2">
        <f t="shared" si="10"/>
        <v>1.3601076403736208</v>
      </c>
      <c r="E214" s="1">
        <f t="shared" si="11"/>
        <v>322.8368049915399</v>
      </c>
    </row>
    <row r="215" spans="1:5" ht="15.75">
      <c r="A215" s="1">
        <v>392.655</v>
      </c>
      <c r="B215" s="1">
        <v>1.286</v>
      </c>
      <c r="C215" s="1">
        <f t="shared" si="9"/>
        <v>1.2968631998185793</v>
      </c>
      <c r="D215" s="2">
        <f t="shared" si="10"/>
        <v>1.3601076403736208</v>
      </c>
      <c r="E215" s="1">
        <f t="shared" si="11"/>
        <v>322.8368049915399</v>
      </c>
    </row>
    <row r="216" spans="1:5" ht="15.75">
      <c r="A216" s="1">
        <v>392.655</v>
      </c>
      <c r="B216" s="1">
        <v>1.293</v>
      </c>
      <c r="C216" s="1">
        <f aca="true" t="shared" si="12" ref="C216:C253">B216*(1+($I$28+$I$29*A216)/(1282900)+($I$30+A216*$I$31-$I$32)/400)</f>
        <v>1.3039223307662697</v>
      </c>
      <c r="D216" s="2">
        <f aca="true" t="shared" si="13" ref="D216:D253">$G$18^(1-$G$20*EXP(-A216/$G$22))*0.6^($G$20*EXP(-A216/$G$22))</f>
        <v>1.3601076403736208</v>
      </c>
      <c r="E216" s="1">
        <f aca="true" t="shared" si="14" ref="E216:E253">E215+(A216-A215)/D216</f>
        <v>322.8368049915399</v>
      </c>
    </row>
    <row r="217" spans="1:5" ht="15.75">
      <c r="A217" s="1">
        <v>392.655</v>
      </c>
      <c r="B217" s="1">
        <v>1.3</v>
      </c>
      <c r="C217" s="1">
        <f t="shared" si="12"/>
        <v>1.3109814617139603</v>
      </c>
      <c r="D217" s="2">
        <f t="shared" si="13"/>
        <v>1.3601076403736208</v>
      </c>
      <c r="E217" s="1">
        <f t="shared" si="14"/>
        <v>322.8368049915399</v>
      </c>
    </row>
    <row r="218" spans="1:5" ht="15.75">
      <c r="A218" s="1">
        <v>398.775</v>
      </c>
      <c r="B218" s="1">
        <v>1.392</v>
      </c>
      <c r="C218" s="1">
        <f t="shared" si="12"/>
        <v>1.4043260887845728</v>
      </c>
      <c r="D218" s="2">
        <f t="shared" si="13"/>
        <v>1.36237863826998</v>
      </c>
      <c r="E218" s="1">
        <f t="shared" si="14"/>
        <v>327.32894823871493</v>
      </c>
    </row>
    <row r="219" spans="1:5" ht="15.75">
      <c r="A219" s="1">
        <v>398.775</v>
      </c>
      <c r="B219" s="1">
        <v>1.421</v>
      </c>
      <c r="C219" s="1">
        <f t="shared" si="12"/>
        <v>1.4335828823009182</v>
      </c>
      <c r="D219" s="2">
        <f t="shared" si="13"/>
        <v>1.36237863826998</v>
      </c>
      <c r="E219" s="1">
        <f t="shared" si="14"/>
        <v>327.32894823871493</v>
      </c>
    </row>
    <row r="220" spans="1:5" ht="15.75">
      <c r="A220" s="1">
        <v>398.775</v>
      </c>
      <c r="B220" s="1">
        <v>1.452</v>
      </c>
      <c r="C220" s="1">
        <f t="shared" si="12"/>
        <v>1.4648573857149423</v>
      </c>
      <c r="D220" s="2">
        <f t="shared" si="13"/>
        <v>1.36237863826998</v>
      </c>
      <c r="E220" s="1">
        <f t="shared" si="14"/>
        <v>327.32894823871493</v>
      </c>
    </row>
    <row r="221" spans="1:5" ht="15.75">
      <c r="A221" s="1">
        <v>398.775</v>
      </c>
      <c r="B221" s="1">
        <v>1.481</v>
      </c>
      <c r="C221" s="1">
        <f t="shared" si="12"/>
        <v>1.4941141792312878</v>
      </c>
      <c r="D221" s="2">
        <f t="shared" si="13"/>
        <v>1.36237863826998</v>
      </c>
      <c r="E221" s="1">
        <f t="shared" si="14"/>
        <v>327.32894823871493</v>
      </c>
    </row>
    <row r="222" spans="1:5" ht="15.75">
      <c r="A222" s="1">
        <v>409.415</v>
      </c>
      <c r="B222" s="1">
        <v>1.163</v>
      </c>
      <c r="C222" s="1">
        <f t="shared" si="12"/>
        <v>1.174122594133344</v>
      </c>
      <c r="D222" s="2">
        <f t="shared" si="13"/>
        <v>1.3661278778709587</v>
      </c>
      <c r="E222" s="1">
        <f t="shared" si="14"/>
        <v>335.1173845720558</v>
      </c>
    </row>
    <row r="223" spans="1:5" ht="15.75">
      <c r="A223" s="1">
        <v>409.415</v>
      </c>
      <c r="B223" s="1">
        <v>1.285</v>
      </c>
      <c r="C223" s="1">
        <f t="shared" si="12"/>
        <v>1.297289366690754</v>
      </c>
      <c r="D223" s="2">
        <f t="shared" si="13"/>
        <v>1.3661278778709587</v>
      </c>
      <c r="E223" s="1">
        <f t="shared" si="14"/>
        <v>335.1173845720558</v>
      </c>
    </row>
    <row r="224" spans="1:5" ht="15.75">
      <c r="A224" s="1">
        <v>409.415</v>
      </c>
      <c r="B224" s="1">
        <v>1.314</v>
      </c>
      <c r="C224" s="1">
        <f t="shared" si="12"/>
        <v>1.3265667142658761</v>
      </c>
      <c r="D224" s="2">
        <f t="shared" si="13"/>
        <v>1.3661278778709587</v>
      </c>
      <c r="E224" s="1">
        <f t="shared" si="14"/>
        <v>335.1173845720558</v>
      </c>
    </row>
    <row r="225" spans="1:5" ht="15.75">
      <c r="A225" s="1">
        <v>418.035</v>
      </c>
      <c r="B225" s="1">
        <v>1.165</v>
      </c>
      <c r="C225" s="1">
        <f t="shared" si="12"/>
        <v>1.1768106677036472</v>
      </c>
      <c r="D225" s="2">
        <f t="shared" si="13"/>
        <v>1.3689890781427314</v>
      </c>
      <c r="E225" s="1">
        <f t="shared" si="14"/>
        <v>341.41400164346044</v>
      </c>
    </row>
    <row r="226" spans="1:5" ht="15.75">
      <c r="A226" s="1">
        <v>418.035</v>
      </c>
      <c r="B226" s="1">
        <v>1.2</v>
      </c>
      <c r="C226" s="1">
        <f t="shared" si="12"/>
        <v>1.2121654946303662</v>
      </c>
      <c r="D226" s="2">
        <f t="shared" si="13"/>
        <v>1.3689890781427314</v>
      </c>
      <c r="E226" s="1">
        <f t="shared" si="14"/>
        <v>341.41400164346044</v>
      </c>
    </row>
    <row r="227" spans="1:5" ht="15.75">
      <c r="A227" s="1">
        <v>418.035</v>
      </c>
      <c r="B227" s="1">
        <v>1.218</v>
      </c>
      <c r="C227" s="1">
        <f t="shared" si="12"/>
        <v>1.2303479770498216</v>
      </c>
      <c r="D227" s="2">
        <f t="shared" si="13"/>
        <v>1.3689890781427314</v>
      </c>
      <c r="E227" s="1">
        <f t="shared" si="14"/>
        <v>341.41400164346044</v>
      </c>
    </row>
    <row r="228" spans="1:5" ht="15.75">
      <c r="A228" s="1">
        <v>418.035</v>
      </c>
      <c r="B228" s="1">
        <v>1.257</v>
      </c>
      <c r="C228" s="1">
        <f t="shared" si="12"/>
        <v>1.2697433556253084</v>
      </c>
      <c r="D228" s="2">
        <f t="shared" si="13"/>
        <v>1.3689890781427314</v>
      </c>
      <c r="E228" s="1">
        <f t="shared" si="14"/>
        <v>341.41400164346044</v>
      </c>
    </row>
    <row r="229" spans="1:5" ht="15.75">
      <c r="A229" s="1">
        <v>427.81</v>
      </c>
      <c r="B229" s="1">
        <v>1.124</v>
      </c>
      <c r="C229" s="1">
        <f t="shared" si="12"/>
        <v>1.136126895268991</v>
      </c>
      <c r="D229" s="2">
        <f t="shared" si="13"/>
        <v>1.3720534617938926</v>
      </c>
      <c r="E229" s="1">
        <f t="shared" si="14"/>
        <v>348.5383596019467</v>
      </c>
    </row>
    <row r="230" spans="1:5" ht="15.75">
      <c r="A230" s="1">
        <v>427.81</v>
      </c>
      <c r="B230" s="1">
        <v>1.137</v>
      </c>
      <c r="C230" s="1">
        <f t="shared" si="12"/>
        <v>1.1492671529544862</v>
      </c>
      <c r="D230" s="2">
        <f t="shared" si="13"/>
        <v>1.3720534617938926</v>
      </c>
      <c r="E230" s="1">
        <f t="shared" si="14"/>
        <v>348.5383596019467</v>
      </c>
    </row>
    <row r="231" spans="1:5" ht="15.75">
      <c r="A231" s="1">
        <v>427.81</v>
      </c>
      <c r="B231" s="1">
        <v>1.139</v>
      </c>
      <c r="C231" s="1">
        <f t="shared" si="12"/>
        <v>1.1512887310599471</v>
      </c>
      <c r="D231" s="2">
        <f t="shared" si="13"/>
        <v>1.3720534617938926</v>
      </c>
      <c r="E231" s="1">
        <f t="shared" si="14"/>
        <v>348.5383596019467</v>
      </c>
    </row>
    <row r="232" spans="1:5" ht="15.75">
      <c r="A232" s="1">
        <v>427.81</v>
      </c>
      <c r="B232" s="1">
        <v>1.14</v>
      </c>
      <c r="C232" s="1">
        <f t="shared" si="12"/>
        <v>1.1522995201126773</v>
      </c>
      <c r="D232" s="2">
        <f t="shared" si="13"/>
        <v>1.3720534617938926</v>
      </c>
      <c r="E232" s="1">
        <f t="shared" si="14"/>
        <v>348.5383596019467</v>
      </c>
    </row>
    <row r="233" spans="1:5" ht="15.75">
      <c r="A233" s="1">
        <v>437.405</v>
      </c>
      <c r="B233" s="1">
        <v>1.298</v>
      </c>
      <c r="C233" s="1">
        <f t="shared" si="12"/>
        <v>1.3128338074383945</v>
      </c>
      <c r="D233" s="2">
        <f t="shared" si="13"/>
        <v>1.374885281173194</v>
      </c>
      <c r="E233" s="1">
        <f t="shared" si="14"/>
        <v>355.5171236714933</v>
      </c>
    </row>
    <row r="234" spans="1:5" ht="15.75">
      <c r="A234" s="1">
        <v>437.405</v>
      </c>
      <c r="B234" s="1">
        <v>1.316</v>
      </c>
      <c r="C234" s="1">
        <f t="shared" si="12"/>
        <v>1.3310395150916234</v>
      </c>
      <c r="D234" s="2">
        <f t="shared" si="13"/>
        <v>1.374885281173194</v>
      </c>
      <c r="E234" s="1">
        <f t="shared" si="14"/>
        <v>355.5171236714933</v>
      </c>
    </row>
    <row r="235" spans="1:5" ht="15.75">
      <c r="A235" s="1">
        <v>437.405</v>
      </c>
      <c r="B235" s="1">
        <v>1.32</v>
      </c>
      <c r="C235" s="1">
        <f t="shared" si="12"/>
        <v>1.3350852279034522</v>
      </c>
      <c r="D235" s="2">
        <f t="shared" si="13"/>
        <v>1.374885281173194</v>
      </c>
      <c r="E235" s="1">
        <f t="shared" si="14"/>
        <v>355.5171236714933</v>
      </c>
    </row>
    <row r="236" spans="1:5" ht="15.75">
      <c r="A236" s="1">
        <v>437.405</v>
      </c>
      <c r="B236" s="1">
        <v>1.32</v>
      </c>
      <c r="C236" s="1">
        <f t="shared" si="12"/>
        <v>1.3350852279034522</v>
      </c>
      <c r="D236" s="2">
        <f t="shared" si="13"/>
        <v>1.374885281173194</v>
      </c>
      <c r="E236" s="1">
        <f t="shared" si="14"/>
        <v>355.5171236714933</v>
      </c>
    </row>
    <row r="237" spans="1:5" ht="15.75">
      <c r="A237" s="1">
        <v>447</v>
      </c>
      <c r="B237" s="1">
        <v>1.453</v>
      </c>
      <c r="C237" s="1">
        <f t="shared" si="12"/>
        <v>1.47053386417621</v>
      </c>
      <c r="D237" s="2">
        <f t="shared" si="13"/>
        <v>1.3775524460617776</v>
      </c>
      <c r="E237" s="1">
        <f t="shared" si="14"/>
        <v>362.48237572228146</v>
      </c>
    </row>
    <row r="238" spans="1:5" ht="15.75">
      <c r="A238" s="1">
        <v>447</v>
      </c>
      <c r="B238" s="1">
        <v>1.491</v>
      </c>
      <c r="C238" s="1">
        <f t="shared" si="12"/>
        <v>1.5089924235971983</v>
      </c>
      <c r="D238" s="2">
        <f t="shared" si="13"/>
        <v>1.3775524460617776</v>
      </c>
      <c r="E238" s="1">
        <f t="shared" si="14"/>
        <v>362.48237572228146</v>
      </c>
    </row>
    <row r="239" spans="1:5" ht="15.75">
      <c r="A239" s="1">
        <v>447</v>
      </c>
      <c r="B239" s="1">
        <v>1.492</v>
      </c>
      <c r="C239" s="1">
        <f t="shared" si="12"/>
        <v>1.510004490950382</v>
      </c>
      <c r="D239" s="2">
        <f t="shared" si="13"/>
        <v>1.3775524460617776</v>
      </c>
      <c r="E239" s="1">
        <f t="shared" si="14"/>
        <v>362.48237572228146</v>
      </c>
    </row>
    <row r="240" spans="1:5" ht="15.75">
      <c r="A240" s="1">
        <v>447</v>
      </c>
      <c r="B240" s="1">
        <v>1.522</v>
      </c>
      <c r="C240" s="1">
        <f t="shared" si="12"/>
        <v>1.540366511545899</v>
      </c>
      <c r="D240" s="2">
        <f t="shared" si="13"/>
        <v>1.3775524460617776</v>
      </c>
      <c r="E240" s="1">
        <f t="shared" si="14"/>
        <v>362.48237572228146</v>
      </c>
    </row>
    <row r="241" spans="1:5" ht="15.75">
      <c r="A241" s="1">
        <v>456.425</v>
      </c>
      <c r="B241" s="1">
        <v>1.331</v>
      </c>
      <c r="C241" s="1">
        <f t="shared" si="12"/>
        <v>1.347897283551625</v>
      </c>
      <c r="D241" s="2">
        <f t="shared" si="13"/>
        <v>1.380021026894202</v>
      </c>
      <c r="E241" s="1">
        <f t="shared" si="14"/>
        <v>369.31198180532164</v>
      </c>
    </row>
    <row r="242" spans="1:5" ht="15.75">
      <c r="A242" s="1">
        <v>456.425</v>
      </c>
      <c r="B242" s="1">
        <v>1.405</v>
      </c>
      <c r="C242" s="1">
        <f t="shared" si="12"/>
        <v>1.4228367268144502</v>
      </c>
      <c r="D242" s="2">
        <f t="shared" si="13"/>
        <v>1.380021026894202</v>
      </c>
      <c r="E242" s="1">
        <f t="shared" si="14"/>
        <v>369.31198180532164</v>
      </c>
    </row>
    <row r="243" spans="1:5" ht="15.75">
      <c r="A243" s="1">
        <v>456.425</v>
      </c>
      <c r="B243" s="1">
        <v>1.408</v>
      </c>
      <c r="C243" s="1">
        <f t="shared" si="12"/>
        <v>1.425874812352132</v>
      </c>
      <c r="D243" s="2">
        <f t="shared" si="13"/>
        <v>1.380021026894202</v>
      </c>
      <c r="E243" s="1">
        <f t="shared" si="14"/>
        <v>369.31198180532164</v>
      </c>
    </row>
    <row r="244" spans="1:5" ht="15.75">
      <c r="A244" s="1">
        <v>456.425</v>
      </c>
      <c r="B244" s="1">
        <v>1.411</v>
      </c>
      <c r="C244" s="1">
        <f t="shared" si="12"/>
        <v>1.4289128978898142</v>
      </c>
      <c r="D244" s="2">
        <f t="shared" si="13"/>
        <v>1.380021026894202</v>
      </c>
      <c r="E244" s="1">
        <f t="shared" si="14"/>
        <v>369.31198180532164</v>
      </c>
    </row>
    <row r="245" spans="1:5" ht="15.75">
      <c r="A245" s="1">
        <v>466.33</v>
      </c>
      <c r="B245" s="1">
        <v>1.186</v>
      </c>
      <c r="C245" s="1">
        <f t="shared" si="12"/>
        <v>1.201839005610359</v>
      </c>
      <c r="D245" s="2">
        <f t="shared" si="13"/>
        <v>1.3824628813029618</v>
      </c>
      <c r="E245" s="1">
        <f t="shared" si="14"/>
        <v>376.47673113346605</v>
      </c>
    </row>
    <row r="246" spans="1:5" ht="15.75">
      <c r="A246" s="1">
        <v>466.33</v>
      </c>
      <c r="B246" s="1">
        <v>1.223</v>
      </c>
      <c r="C246" s="1">
        <f t="shared" si="12"/>
        <v>1.2393331398494682</v>
      </c>
      <c r="D246" s="2">
        <f t="shared" si="13"/>
        <v>1.3824628813029618</v>
      </c>
      <c r="E246" s="1">
        <f t="shared" si="14"/>
        <v>376.47673113346605</v>
      </c>
    </row>
    <row r="247" spans="1:5" ht="15.75">
      <c r="A247" s="1">
        <v>466.33</v>
      </c>
      <c r="B247" s="1">
        <v>1.228</v>
      </c>
      <c r="C247" s="1">
        <f t="shared" si="12"/>
        <v>1.244399914746645</v>
      </c>
      <c r="D247" s="2">
        <f t="shared" si="13"/>
        <v>1.3824628813029618</v>
      </c>
      <c r="E247" s="1">
        <f t="shared" si="14"/>
        <v>376.47673113346605</v>
      </c>
    </row>
    <row r="248" spans="1:5" ht="15.75">
      <c r="A248" s="1">
        <v>466.33</v>
      </c>
      <c r="B248" s="1">
        <v>1.364</v>
      </c>
      <c r="C248" s="1">
        <f t="shared" si="12"/>
        <v>1.3822161919498566</v>
      </c>
      <c r="D248" s="2">
        <f t="shared" si="13"/>
        <v>1.3824628813029618</v>
      </c>
      <c r="E248" s="1">
        <f t="shared" si="14"/>
        <v>376.47673113346605</v>
      </c>
    </row>
    <row r="249" spans="1:5" ht="15.75">
      <c r="A249" s="1">
        <v>476.275</v>
      </c>
      <c r="B249" s="1">
        <v>1.364</v>
      </c>
      <c r="C249" s="1">
        <f t="shared" si="12"/>
        <v>1.383119793830289</v>
      </c>
      <c r="D249" s="2">
        <f t="shared" si="13"/>
        <v>1.3847664821464682</v>
      </c>
      <c r="E249" s="1">
        <f t="shared" si="14"/>
        <v>383.6584474215327</v>
      </c>
    </row>
    <row r="250" spans="1:5" ht="15.75">
      <c r="A250" s="1">
        <v>476.275</v>
      </c>
      <c r="B250" s="1">
        <v>1.377</v>
      </c>
      <c r="C250" s="1">
        <f t="shared" si="12"/>
        <v>1.3963020206043313</v>
      </c>
      <c r="D250" s="2">
        <f t="shared" si="13"/>
        <v>1.3847664821464682</v>
      </c>
      <c r="E250" s="1">
        <f t="shared" si="14"/>
        <v>383.6584474215327</v>
      </c>
    </row>
    <row r="251" spans="1:5" ht="15.75">
      <c r="A251" s="1">
        <v>476.275</v>
      </c>
      <c r="B251" s="1">
        <v>1.384</v>
      </c>
      <c r="C251" s="1">
        <f t="shared" si="12"/>
        <v>1.4034001427134308</v>
      </c>
      <c r="D251" s="2">
        <f t="shared" si="13"/>
        <v>1.3847664821464682</v>
      </c>
      <c r="E251" s="1">
        <f t="shared" si="14"/>
        <v>383.6584474215327</v>
      </c>
    </row>
    <row r="252" spans="1:5" ht="15.75">
      <c r="A252" s="1">
        <v>476.275</v>
      </c>
      <c r="B252" s="1">
        <v>1.392</v>
      </c>
      <c r="C252" s="1">
        <f t="shared" si="12"/>
        <v>1.4115122822666877</v>
      </c>
      <c r="D252" s="2">
        <f t="shared" si="13"/>
        <v>1.3847664821464682</v>
      </c>
      <c r="E252" s="1">
        <f t="shared" si="14"/>
        <v>383.6584474215327</v>
      </c>
    </row>
    <row r="253" spans="1:5" ht="15.75">
      <c r="A253" s="1">
        <v>476.275</v>
      </c>
      <c r="B253" s="1">
        <v>1.447</v>
      </c>
      <c r="C253" s="1">
        <f t="shared" si="12"/>
        <v>1.4672832416953285</v>
      </c>
      <c r="D253" s="2">
        <f t="shared" si="13"/>
        <v>1.3847664821464682</v>
      </c>
      <c r="E253" s="1">
        <f t="shared" si="14"/>
        <v>383.6584474215327</v>
      </c>
    </row>
    <row r="254" spans="1:5" ht="15.75">
      <c r="A254" s="3"/>
      <c r="B254" s="3"/>
      <c r="E254" s="1"/>
    </row>
    <row r="255" spans="1:5" ht="15.75">
      <c r="A255" s="3"/>
      <c r="B255" s="3"/>
      <c r="E255" s="1"/>
    </row>
    <row r="256" spans="1:5" ht="15.75">
      <c r="A256" s="3"/>
      <c r="B256" s="3"/>
      <c r="E256" s="1"/>
    </row>
    <row r="257" spans="1:5" ht="15.75">
      <c r="A257" s="3"/>
      <c r="B257" s="3"/>
      <c r="E257" s="1"/>
    </row>
    <row r="258" spans="1:5" ht="15.75">
      <c r="A258" s="3"/>
      <c r="B258" s="3"/>
      <c r="E258" s="1"/>
    </row>
    <row r="259" spans="1:5" ht="15.75">
      <c r="A259" s="3"/>
      <c r="B259" s="3"/>
      <c r="E259" s="1"/>
    </row>
    <row r="260" spans="1:5" ht="15.75">
      <c r="A260" s="3"/>
      <c r="B260" s="3"/>
      <c r="E260" s="1"/>
    </row>
    <row r="261" spans="1:5" ht="15.75">
      <c r="A261" s="3"/>
      <c r="B261" s="3"/>
      <c r="E261" s="1"/>
    </row>
    <row r="262" spans="1:5" ht="15.75">
      <c r="A262" s="3"/>
      <c r="B262" s="3"/>
      <c r="E262" s="1"/>
    </row>
    <row r="263" spans="1:5" ht="15.75">
      <c r="A263" s="3"/>
      <c r="B263" s="3"/>
      <c r="E263" s="1"/>
    </row>
    <row r="264" spans="1:5" ht="15.75">
      <c r="A264" s="3"/>
      <c r="B264" s="3"/>
      <c r="E264" s="1"/>
    </row>
    <row r="265" spans="1:5" ht="15.75">
      <c r="A265" s="3"/>
      <c r="B265" s="3"/>
      <c r="E265" s="1"/>
    </row>
    <row r="266" spans="1:5" ht="15.75">
      <c r="A266" s="3"/>
      <c r="B266" s="3"/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B3" s="1">
        <v>2.581</v>
      </c>
      <c r="C3" s="1">
        <v>0</v>
      </c>
      <c r="F3" s="5">
        <f>1000*1/SLOPE(C3:C13,B3:B13)</f>
        <v>30.903973451948694</v>
      </c>
      <c r="G3" s="1">
        <f>INTERCEPT(B4:B13,A4:A13)</f>
        <v>2.2364653872716342</v>
      </c>
    </row>
    <row r="4" spans="1:9" ht="15.75">
      <c r="A4" s="3">
        <v>26.4</v>
      </c>
      <c r="B4" s="1">
        <v>2.795</v>
      </c>
      <c r="C4" s="1">
        <f>A4/G$18</f>
        <v>28.629352590588553</v>
      </c>
      <c r="E4" s="6"/>
      <c r="F4" s="6" t="s">
        <v>7</v>
      </c>
      <c r="I4" s="7">
        <f>SLOPE(E4:E13,A4:A13)*1000</f>
        <v>-143.59106411449716</v>
      </c>
    </row>
    <row r="5" spans="1:9" ht="15.75">
      <c r="A5" s="3">
        <v>45.4</v>
      </c>
      <c r="B5" s="1">
        <v>3.97</v>
      </c>
      <c r="C5" s="1">
        <f>A5/G$18</f>
        <v>49.233810894421225</v>
      </c>
      <c r="E5" s="6">
        <f>1000*1/SLOPE(C4:C5,B4:B5)</f>
        <v>57.02649313432479</v>
      </c>
      <c r="F5" s="8">
        <f>CORREL(C3:C11,B3:B11)</f>
        <v>0.9927170912166289</v>
      </c>
      <c r="I5" s="7"/>
    </row>
    <row r="6" spans="1:5" ht="15.75">
      <c r="A6" s="3">
        <v>64.4</v>
      </c>
      <c r="B6" s="1">
        <v>4.645</v>
      </c>
      <c r="C6" s="1">
        <f>A6/G$18</f>
        <v>69.8382691982539</v>
      </c>
      <c r="E6" s="6">
        <f>1000*1/SLOPE(C5:C6,B5:B6)</f>
        <v>32.75990031120804</v>
      </c>
    </row>
    <row r="7" spans="1:6" ht="15.75">
      <c r="A7" s="3">
        <v>83.4</v>
      </c>
      <c r="B7" s="1">
        <v>5.179</v>
      </c>
      <c r="C7" s="1">
        <f>A7/G$18</f>
        <v>90.44272750208657</v>
      </c>
      <c r="E7" s="6">
        <f>1000*1/SLOPE(C6:C7,B6:B7)</f>
        <v>25.91672113508839</v>
      </c>
      <c r="F7" s="9"/>
    </row>
    <row r="8" spans="1:6" ht="15.75">
      <c r="A8" s="3">
        <v>169.7</v>
      </c>
      <c r="B8" s="1">
        <v>7.951</v>
      </c>
      <c r="C8" s="1">
        <f>A8/G$18</f>
        <v>184.03034600844234</v>
      </c>
      <c r="E8" s="6">
        <f>1000*1/SLOPE(C7:C8,B7:B8)</f>
        <v>29.619302683845376</v>
      </c>
      <c r="F8" s="5" t="s">
        <v>8</v>
      </c>
    </row>
    <row r="9" spans="1:6" ht="15.75">
      <c r="A9" s="3"/>
      <c r="B9" s="3"/>
      <c r="C9" s="1"/>
      <c r="E9" s="6"/>
      <c r="F9" s="5">
        <f>1000*SLOPE(B3:B13,A3:A13)</f>
        <v>33.027288525731116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0.9927170912166291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3" t="s">
        <v>10</v>
      </c>
      <c r="D15" s="15" t="s">
        <v>11</v>
      </c>
      <c r="E15" s="1" t="s">
        <v>12</v>
      </c>
      <c r="G15" s="3" t="s">
        <v>13</v>
      </c>
    </row>
    <row r="16" spans="1:5" ht="15.75">
      <c r="A16" s="14">
        <v>0</v>
      </c>
      <c r="B16" s="1"/>
      <c r="C16" s="13"/>
      <c r="D16" s="2">
        <f aca="true" t="shared" si="0" ref="D16:D24">G$18</f>
        <v>0.9221305272784471</v>
      </c>
      <c r="E16" s="1">
        <v>0</v>
      </c>
    </row>
    <row r="17" spans="1:7" ht="15.75">
      <c r="A17" s="1">
        <v>0.375</v>
      </c>
      <c r="B17" s="1">
        <v>0.914</v>
      </c>
      <c r="C17" s="1">
        <f aca="true" t="shared" si="1" ref="C17:C24">B17*(1+($I$28+$I$29*A17)/(1282900)+($I$30+A17*$I$31-$I$32)/400)</f>
        <v>0.8864393278925744</v>
      </c>
      <c r="D17" s="2">
        <f t="shared" si="0"/>
        <v>0.9221305272784471</v>
      </c>
      <c r="E17" s="1">
        <f aca="true" t="shared" si="2" ref="E17:E24">E16+(A17-A16)/D17</f>
        <v>0.40666694020722377</v>
      </c>
      <c r="G17" s="3" t="s">
        <v>14</v>
      </c>
    </row>
    <row r="18" spans="1:7" ht="15.75">
      <c r="A18" s="1">
        <v>0.75</v>
      </c>
      <c r="B18" s="1">
        <v>0.851</v>
      </c>
      <c r="C18" s="1">
        <f t="shared" si="1"/>
        <v>0.8253658214487577</v>
      </c>
      <c r="D18" s="2">
        <f t="shared" si="0"/>
        <v>0.9221305272784471</v>
      </c>
      <c r="E18" s="1">
        <f t="shared" si="2"/>
        <v>0.8133338804144475</v>
      </c>
      <c r="G18" s="1">
        <f>AVERAGE(C17:C805)</f>
        <v>0.9221305272784471</v>
      </c>
    </row>
    <row r="19" spans="1:5" ht="15.75">
      <c r="A19" s="1">
        <v>2.25</v>
      </c>
      <c r="B19" s="1">
        <v>0.878</v>
      </c>
      <c r="C19" s="1">
        <f t="shared" si="1"/>
        <v>0.8516631063285188</v>
      </c>
      <c r="D19" s="2">
        <f t="shared" si="0"/>
        <v>0.9221305272784471</v>
      </c>
      <c r="E19" s="1">
        <f t="shared" si="2"/>
        <v>2.4400016412433425</v>
      </c>
    </row>
    <row r="20" spans="1:5" ht="15.75">
      <c r="A20" s="1">
        <v>3.57</v>
      </c>
      <c r="B20" s="1">
        <v>0.891</v>
      </c>
      <c r="C20" s="1">
        <f t="shared" si="1"/>
        <v>0.8643719126385067</v>
      </c>
      <c r="D20" s="2">
        <f t="shared" si="0"/>
        <v>0.9221305272784471</v>
      </c>
      <c r="E20" s="1">
        <f t="shared" si="2"/>
        <v>3.87146927077277</v>
      </c>
    </row>
    <row r="21" spans="1:5" ht="15.75">
      <c r="A21" s="1">
        <v>3.75</v>
      </c>
      <c r="B21" s="1">
        <v>0.773</v>
      </c>
      <c r="C21" s="1">
        <f t="shared" si="1"/>
        <v>0.749910099556394</v>
      </c>
      <c r="D21" s="2">
        <f t="shared" si="0"/>
        <v>0.9221305272784471</v>
      </c>
      <c r="E21" s="1">
        <f t="shared" si="2"/>
        <v>4.066669402072238</v>
      </c>
    </row>
    <row r="22" spans="1:5" ht="15.75">
      <c r="A22" s="1">
        <v>5.25</v>
      </c>
      <c r="B22" s="1">
        <v>0.871</v>
      </c>
      <c r="C22" s="1">
        <f t="shared" si="1"/>
        <v>0.8450924985500551</v>
      </c>
      <c r="D22" s="2">
        <f t="shared" si="0"/>
        <v>0.9221305272784471</v>
      </c>
      <c r="E22" s="1">
        <f t="shared" si="2"/>
        <v>5.693337162901133</v>
      </c>
    </row>
    <row r="23" spans="1:5" ht="15.75">
      <c r="A23" s="1">
        <v>6.75</v>
      </c>
      <c r="B23" s="1">
        <v>0.913</v>
      </c>
      <c r="C23" s="1">
        <f t="shared" si="1"/>
        <v>0.8859582262122635</v>
      </c>
      <c r="D23" s="2">
        <f t="shared" si="0"/>
        <v>0.9221305272784471</v>
      </c>
      <c r="E23" s="1">
        <f t="shared" si="2"/>
        <v>7.320004923730028</v>
      </c>
    </row>
    <row r="24" spans="1:5" ht="15.75">
      <c r="A24" s="1">
        <v>7.55</v>
      </c>
      <c r="B24" s="1">
        <v>0.799</v>
      </c>
      <c r="C24" s="1">
        <f t="shared" si="1"/>
        <v>0.7753884200619815</v>
      </c>
      <c r="D24" s="2">
        <f t="shared" si="0"/>
        <v>0.9221305272784471</v>
      </c>
      <c r="E24" s="1">
        <f t="shared" si="2"/>
        <v>8.187561062838773</v>
      </c>
    </row>
    <row r="25" spans="1:5" ht="15.75">
      <c r="A25" s="1">
        <v>9.15</v>
      </c>
      <c r="B25" s="1">
        <v>0.862</v>
      </c>
      <c r="C25" s="1">
        <f aca="true" t="shared" si="3" ref="C25:C78">B25*(1+($I$28+$I$29*A25)/(1282900)+($I$30+A25*$I$31-$I$32)/400)</f>
        <v>0.8366424941745851</v>
      </c>
      <c r="D25" s="2">
        <f aca="true" t="shared" si="4" ref="D25:D78">G$18</f>
        <v>0.9221305272784471</v>
      </c>
      <c r="E25" s="1">
        <f aca="true" t="shared" si="5" ref="E25:E78">E24+(A25-A24)/D25</f>
        <v>9.922673341056262</v>
      </c>
    </row>
    <row r="26" spans="1:7" ht="15.75">
      <c r="A26" s="1">
        <v>9.65</v>
      </c>
      <c r="B26" s="1">
        <v>0.892</v>
      </c>
      <c r="C26" s="1">
        <f t="shared" si="3"/>
        <v>0.8657974335673632</v>
      </c>
      <c r="D26" s="2">
        <f t="shared" si="4"/>
        <v>0.9221305272784471</v>
      </c>
      <c r="E26" s="1">
        <f t="shared" si="5"/>
        <v>10.464895927999226</v>
      </c>
      <c r="G26" s="16" t="s">
        <v>15</v>
      </c>
    </row>
    <row r="27" spans="1:5" ht="15.75">
      <c r="A27" s="1">
        <v>10.55</v>
      </c>
      <c r="B27" s="1">
        <v>0.759</v>
      </c>
      <c r="C27" s="1">
        <f t="shared" si="3"/>
        <v>0.7367616792625717</v>
      </c>
      <c r="D27" s="2">
        <f t="shared" si="4"/>
        <v>0.9221305272784471</v>
      </c>
      <c r="E27" s="1">
        <f t="shared" si="5"/>
        <v>11.440896584496564</v>
      </c>
    </row>
    <row r="28" spans="1:9" ht="15.75">
      <c r="A28" s="1">
        <v>12.65</v>
      </c>
      <c r="B28" s="1">
        <v>0.893</v>
      </c>
      <c r="C28" s="1">
        <f t="shared" si="3"/>
        <v>0.8669930175854443</v>
      </c>
      <c r="D28" s="2">
        <f t="shared" si="4"/>
        <v>0.9221305272784471</v>
      </c>
      <c r="E28" s="1">
        <f t="shared" si="5"/>
        <v>13.718231449657017</v>
      </c>
      <c r="G28" s="3" t="s">
        <v>16</v>
      </c>
      <c r="I28" s="1">
        <v>2211</v>
      </c>
    </row>
    <row r="29" spans="1:9" ht="15.75">
      <c r="A29" s="1">
        <v>12.85</v>
      </c>
      <c r="B29" s="1">
        <v>0.888</v>
      </c>
      <c r="C29" s="1">
        <f t="shared" si="3"/>
        <v>0.862153546689982</v>
      </c>
      <c r="D29" s="2">
        <f t="shared" si="4"/>
        <v>0.9221305272784471</v>
      </c>
      <c r="E29" s="1">
        <f t="shared" si="5"/>
        <v>13.935120484434202</v>
      </c>
      <c r="G29" s="3" t="s">
        <v>17</v>
      </c>
      <c r="I29" s="1">
        <v>1.8</v>
      </c>
    </row>
    <row r="30" spans="1:9" ht="15.75">
      <c r="A30" s="1">
        <v>15.65</v>
      </c>
      <c r="B30" s="1">
        <v>0.959</v>
      </c>
      <c r="C30" s="1">
        <f t="shared" si="3"/>
        <v>0.9313124743944046</v>
      </c>
      <c r="D30" s="2">
        <f t="shared" si="4"/>
        <v>0.9221305272784471</v>
      </c>
      <c r="E30" s="1">
        <f t="shared" si="5"/>
        <v>16.971566971314807</v>
      </c>
      <c r="G30" s="3" t="s">
        <v>18</v>
      </c>
      <c r="I30" s="1">
        <f>G3</f>
        <v>2.2364653872716342</v>
      </c>
    </row>
    <row r="31" spans="1:9" ht="15.75">
      <c r="A31" s="1">
        <v>19.17</v>
      </c>
      <c r="B31" s="1">
        <v>0.836</v>
      </c>
      <c r="C31" s="1">
        <f t="shared" si="3"/>
        <v>0.812110741742918</v>
      </c>
      <c r="D31" s="2">
        <f t="shared" si="4"/>
        <v>0.9221305272784471</v>
      </c>
      <c r="E31" s="1">
        <f t="shared" si="5"/>
        <v>20.788813983393283</v>
      </c>
      <c r="G31" s="3" t="s">
        <v>19</v>
      </c>
      <c r="I31" s="1">
        <f>F9/1000</f>
        <v>0.03302728852573111</v>
      </c>
    </row>
    <row r="32" spans="1:9" ht="15.75">
      <c r="A32" s="1">
        <v>22.15</v>
      </c>
      <c r="B32" s="1">
        <v>0.9</v>
      </c>
      <c r="C32" s="1">
        <f t="shared" si="3"/>
        <v>0.8745071100119683</v>
      </c>
      <c r="D32" s="2">
        <f t="shared" si="4"/>
        <v>0.9221305272784471</v>
      </c>
      <c r="E32" s="1">
        <f t="shared" si="5"/>
        <v>24.02046060157335</v>
      </c>
      <c r="G32" s="3" t="s">
        <v>20</v>
      </c>
      <c r="I32" s="1">
        <v>15</v>
      </c>
    </row>
    <row r="33" spans="1:5" ht="15.75">
      <c r="A33" s="1">
        <v>25.15</v>
      </c>
      <c r="B33" s="1">
        <v>0.964</v>
      </c>
      <c r="C33" s="1">
        <f t="shared" si="3"/>
        <v>0.9369371272573417</v>
      </c>
      <c r="D33" s="2">
        <f t="shared" si="4"/>
        <v>0.9221305272784471</v>
      </c>
      <c r="E33" s="1">
        <f t="shared" si="5"/>
        <v>27.27379612323114</v>
      </c>
    </row>
    <row r="34" spans="1:5" ht="15.75">
      <c r="A34" s="1">
        <v>28.65</v>
      </c>
      <c r="B34" s="1">
        <v>0.852</v>
      </c>
      <c r="C34" s="1">
        <f t="shared" si="3"/>
        <v>0.828331763829091</v>
      </c>
      <c r="D34" s="2">
        <f t="shared" si="4"/>
        <v>0.9221305272784471</v>
      </c>
      <c r="E34" s="1">
        <f t="shared" si="5"/>
        <v>31.069354231831895</v>
      </c>
    </row>
    <row r="35" spans="1:5" ht="15.75">
      <c r="A35" s="1">
        <v>31.65</v>
      </c>
      <c r="B35" s="1">
        <v>0.963</v>
      </c>
      <c r="C35" s="1">
        <f t="shared" si="3"/>
        <v>0.9364908190820705</v>
      </c>
      <c r="D35" s="2">
        <f t="shared" si="4"/>
        <v>0.9221305272784471</v>
      </c>
      <c r="E35" s="1">
        <f t="shared" si="5"/>
        <v>34.32268975348968</v>
      </c>
    </row>
    <row r="36" spans="1:5" ht="15.75">
      <c r="A36" s="1">
        <v>34.65</v>
      </c>
      <c r="B36" s="1">
        <v>1.013</v>
      </c>
      <c r="C36" s="1">
        <f t="shared" si="3"/>
        <v>0.9853696225378477</v>
      </c>
      <c r="D36" s="2">
        <f t="shared" si="4"/>
        <v>0.9221305272784471</v>
      </c>
      <c r="E36" s="1">
        <f t="shared" si="5"/>
        <v>37.57602527514747</v>
      </c>
    </row>
    <row r="37" spans="1:5" ht="15.75">
      <c r="A37" s="1">
        <v>38.15</v>
      </c>
      <c r="B37" s="1">
        <v>0.947</v>
      </c>
      <c r="C37" s="1">
        <f t="shared" si="3"/>
        <v>0.9214481476696019</v>
      </c>
      <c r="D37" s="2">
        <f t="shared" si="4"/>
        <v>0.9221305272784471</v>
      </c>
      <c r="E37" s="1">
        <f t="shared" si="5"/>
        <v>41.37158338374823</v>
      </c>
    </row>
    <row r="38" spans="1:5" ht="15.75">
      <c r="A38" s="1">
        <v>41.15</v>
      </c>
      <c r="B38" s="1">
        <v>0.921</v>
      </c>
      <c r="C38" s="1">
        <f t="shared" si="3"/>
        <v>0.8963816895593764</v>
      </c>
      <c r="D38" s="2">
        <f t="shared" si="4"/>
        <v>0.9221305272784471</v>
      </c>
      <c r="E38" s="1">
        <f t="shared" si="5"/>
        <v>44.62491890540602</v>
      </c>
    </row>
    <row r="39" spans="1:5" ht="15.75">
      <c r="A39" s="1">
        <v>44.15</v>
      </c>
      <c r="B39" s="1">
        <v>1.006</v>
      </c>
      <c r="C39" s="1">
        <f t="shared" si="3"/>
        <v>0.9793630667252389</v>
      </c>
      <c r="D39" s="2">
        <f t="shared" si="4"/>
        <v>0.9221305272784471</v>
      </c>
      <c r="E39" s="1">
        <f t="shared" si="5"/>
        <v>47.87825442706381</v>
      </c>
    </row>
    <row r="40" spans="1:5" ht="15.75">
      <c r="A40" s="1">
        <v>46.15</v>
      </c>
      <c r="B40" s="1">
        <v>1.015</v>
      </c>
      <c r="C40" s="1">
        <f t="shared" si="3"/>
        <v>0.9882952258650066</v>
      </c>
      <c r="D40" s="2">
        <f t="shared" si="4"/>
        <v>0.9221305272784471</v>
      </c>
      <c r="E40" s="1">
        <f t="shared" si="5"/>
        <v>50.047144774835665</v>
      </c>
    </row>
    <row r="41" spans="1:5" ht="15.75">
      <c r="A41" s="1">
        <v>49.15</v>
      </c>
      <c r="B41" s="1">
        <v>0.95</v>
      </c>
      <c r="C41" s="1">
        <f t="shared" si="3"/>
        <v>0.9252447019981097</v>
      </c>
      <c r="D41" s="2">
        <f t="shared" si="4"/>
        <v>0.9221305272784471</v>
      </c>
      <c r="E41" s="1">
        <f t="shared" si="5"/>
        <v>53.300480296493454</v>
      </c>
    </row>
    <row r="42" spans="1:5" ht="15.75">
      <c r="A42" s="1">
        <v>52.15</v>
      </c>
      <c r="B42" s="1">
        <v>1.017</v>
      </c>
      <c r="C42" s="1">
        <f t="shared" si="3"/>
        <v>0.9907549984471259</v>
      </c>
      <c r="D42" s="2">
        <f t="shared" si="4"/>
        <v>0.9221305272784471</v>
      </c>
      <c r="E42" s="1">
        <f t="shared" si="5"/>
        <v>56.55381581815124</v>
      </c>
    </row>
    <row r="43" spans="1:5" ht="15.75">
      <c r="A43" s="1">
        <v>54.81</v>
      </c>
      <c r="B43" s="1">
        <v>1.038</v>
      </c>
      <c r="C43" s="1">
        <f t="shared" si="3"/>
        <v>1.0114449177179128</v>
      </c>
      <c r="D43" s="2">
        <f t="shared" si="4"/>
        <v>0.9221305272784471</v>
      </c>
      <c r="E43" s="1">
        <f t="shared" si="5"/>
        <v>59.43843998068782</v>
      </c>
    </row>
    <row r="44" spans="1:5" ht="15.75">
      <c r="A44" s="1">
        <v>55.65</v>
      </c>
      <c r="B44" s="1">
        <v>1.011</v>
      </c>
      <c r="C44" s="1">
        <f t="shared" si="3"/>
        <v>0.9852069686328445</v>
      </c>
      <c r="D44" s="2">
        <f t="shared" si="4"/>
        <v>0.9221305272784471</v>
      </c>
      <c r="E44" s="1">
        <f t="shared" si="5"/>
        <v>60.349373926751994</v>
      </c>
    </row>
    <row r="45" spans="1:5" ht="15.75">
      <c r="A45" s="1">
        <v>58.62</v>
      </c>
      <c r="B45" s="1">
        <v>0.983</v>
      </c>
      <c r="C45" s="1">
        <f t="shared" si="3"/>
        <v>0.9581664707215699</v>
      </c>
      <c r="D45" s="2">
        <f t="shared" si="4"/>
        <v>0.9221305272784471</v>
      </c>
      <c r="E45" s="1">
        <f t="shared" si="5"/>
        <v>63.570176093193204</v>
      </c>
    </row>
    <row r="46" spans="1:5" ht="15.75">
      <c r="A46" s="1">
        <v>61.65</v>
      </c>
      <c r="B46" s="1">
        <v>0.939</v>
      </c>
      <c r="C46" s="1">
        <f t="shared" si="3"/>
        <v>0.9155169553362614</v>
      </c>
      <c r="D46" s="2">
        <f t="shared" si="4"/>
        <v>0.9221305272784471</v>
      </c>
      <c r="E46" s="1">
        <f t="shared" si="5"/>
        <v>66.85604497006757</v>
      </c>
    </row>
    <row r="47" spans="1:5" ht="15.75">
      <c r="A47" s="1">
        <v>64.24</v>
      </c>
      <c r="B47" s="1">
        <v>1.026</v>
      </c>
      <c r="C47" s="1">
        <f t="shared" si="3"/>
        <v>1.000564350258392</v>
      </c>
      <c r="D47" s="2">
        <f t="shared" si="4"/>
        <v>0.9221305272784471</v>
      </c>
      <c r="E47" s="1">
        <f t="shared" si="5"/>
        <v>69.66475797043212</v>
      </c>
    </row>
    <row r="48" spans="1:5" ht="15.75">
      <c r="A48" s="1">
        <v>65.15</v>
      </c>
      <c r="B48" s="1">
        <v>1.043</v>
      </c>
      <c r="C48" s="1">
        <f t="shared" si="3"/>
        <v>1.0172226015436932</v>
      </c>
      <c r="D48" s="2">
        <f t="shared" si="4"/>
        <v>0.9221305272784471</v>
      </c>
      <c r="E48" s="1">
        <f t="shared" si="5"/>
        <v>70.65160307866833</v>
      </c>
    </row>
    <row r="49" spans="1:5" ht="15.75">
      <c r="A49" s="1">
        <v>68.12</v>
      </c>
      <c r="B49" s="1">
        <v>1.01</v>
      </c>
      <c r="C49" s="1">
        <f t="shared" si="3"/>
        <v>0.9852900742652797</v>
      </c>
      <c r="D49" s="2">
        <f t="shared" si="4"/>
        <v>0.9221305272784471</v>
      </c>
      <c r="E49" s="1">
        <f t="shared" si="5"/>
        <v>73.87240524510955</v>
      </c>
    </row>
    <row r="50" spans="1:5" ht="15.75">
      <c r="A50" s="1">
        <v>71.15</v>
      </c>
      <c r="B50" s="1">
        <v>0.992</v>
      </c>
      <c r="C50" s="1">
        <f t="shared" si="3"/>
        <v>0.967982846731452</v>
      </c>
      <c r="D50" s="2">
        <f t="shared" si="4"/>
        <v>0.9221305272784471</v>
      </c>
      <c r="E50" s="1">
        <f t="shared" si="5"/>
        <v>77.15827412198392</v>
      </c>
    </row>
    <row r="51" spans="1:5" ht="15.75">
      <c r="A51" s="1">
        <v>73.795</v>
      </c>
      <c r="B51" s="1">
        <v>1.068</v>
      </c>
      <c r="C51" s="1">
        <f t="shared" si="3"/>
        <v>1.042380030037608</v>
      </c>
      <c r="D51" s="2">
        <f t="shared" si="4"/>
        <v>0.9221305272784471</v>
      </c>
      <c r="E51" s="1">
        <f t="shared" si="5"/>
        <v>80.0266316069122</v>
      </c>
    </row>
    <row r="52" spans="1:5" ht="15.75">
      <c r="A52" s="1">
        <v>74.65</v>
      </c>
      <c r="B52" s="1">
        <v>1.041</v>
      </c>
      <c r="C52" s="1">
        <f t="shared" si="3"/>
        <v>1.0161024649761732</v>
      </c>
      <c r="D52" s="2">
        <f t="shared" si="4"/>
        <v>0.9221305272784471</v>
      </c>
      <c r="E52" s="1">
        <f t="shared" si="5"/>
        <v>80.95383223058468</v>
      </c>
    </row>
    <row r="53" spans="1:5" ht="15.75">
      <c r="A53" s="1">
        <v>77.62</v>
      </c>
      <c r="B53" s="1">
        <v>1.073</v>
      </c>
      <c r="C53" s="1">
        <f t="shared" si="3"/>
        <v>1.0476047234358923</v>
      </c>
      <c r="D53" s="2">
        <f t="shared" si="4"/>
        <v>0.9221305272784471</v>
      </c>
      <c r="E53" s="1">
        <f t="shared" si="5"/>
        <v>84.1746343970259</v>
      </c>
    </row>
    <row r="54" spans="1:5" ht="15.75">
      <c r="A54" s="1">
        <v>80.65</v>
      </c>
      <c r="B54" s="1">
        <v>1.064</v>
      </c>
      <c r="C54" s="1">
        <f t="shared" si="3"/>
        <v>1.0390884480766835</v>
      </c>
      <c r="D54" s="2">
        <f t="shared" si="4"/>
        <v>0.9221305272784471</v>
      </c>
      <c r="E54" s="1">
        <f t="shared" si="5"/>
        <v>87.46050327390027</v>
      </c>
    </row>
    <row r="55" spans="1:5" ht="15.75">
      <c r="A55" s="1">
        <v>83.3</v>
      </c>
      <c r="B55" s="1">
        <v>1.055</v>
      </c>
      <c r="C55" s="1">
        <f t="shared" si="3"/>
        <v>1.0305339288320265</v>
      </c>
      <c r="D55" s="2">
        <f t="shared" si="4"/>
        <v>0.9221305272784471</v>
      </c>
      <c r="E55" s="1">
        <f t="shared" si="5"/>
        <v>90.33428298469798</v>
      </c>
    </row>
    <row r="56" spans="1:5" ht="15.75">
      <c r="A56" s="1">
        <v>84.15</v>
      </c>
      <c r="B56" s="1">
        <v>1.137</v>
      </c>
      <c r="C56" s="1">
        <f t="shared" si="3"/>
        <v>1.1107134546072908</v>
      </c>
      <c r="D56" s="2">
        <f t="shared" si="4"/>
        <v>0.9221305272784471</v>
      </c>
      <c r="E56" s="1">
        <f t="shared" si="5"/>
        <v>91.25606138250103</v>
      </c>
    </row>
    <row r="57" spans="1:5" ht="15.75">
      <c r="A57" s="1">
        <v>87.15</v>
      </c>
      <c r="B57" s="1">
        <v>1.123</v>
      </c>
      <c r="C57" s="1">
        <f t="shared" si="3"/>
        <v>1.0973200228762667</v>
      </c>
      <c r="D57" s="2">
        <f t="shared" si="4"/>
        <v>0.9221305272784471</v>
      </c>
      <c r="E57" s="1">
        <f t="shared" si="5"/>
        <v>94.50939690415882</v>
      </c>
    </row>
    <row r="58" spans="1:5" ht="15.75">
      <c r="A58" s="1">
        <v>90.15</v>
      </c>
      <c r="B58" s="1">
        <v>1.012</v>
      </c>
      <c r="C58" s="1">
        <f t="shared" si="3"/>
        <v>0.9891132299435117</v>
      </c>
      <c r="D58" s="2">
        <f t="shared" si="4"/>
        <v>0.9221305272784471</v>
      </c>
      <c r="E58" s="1">
        <f t="shared" si="5"/>
        <v>97.76273242581661</v>
      </c>
    </row>
    <row r="59" spans="1:5" ht="15.75">
      <c r="A59" s="1">
        <v>96.65</v>
      </c>
      <c r="B59" s="1">
        <v>0.79</v>
      </c>
      <c r="C59" s="1">
        <f t="shared" si="3"/>
        <v>0.7725650380961543</v>
      </c>
      <c r="D59" s="2">
        <f t="shared" si="4"/>
        <v>0.9221305272784471</v>
      </c>
      <c r="E59" s="1">
        <f t="shared" si="5"/>
        <v>104.81162605607516</v>
      </c>
    </row>
    <row r="60" spans="1:5" ht="15.75">
      <c r="A60" s="1">
        <v>104.65</v>
      </c>
      <c r="B60" s="1">
        <v>0.702</v>
      </c>
      <c r="C60" s="1">
        <f t="shared" si="3"/>
        <v>0.6869787432133849</v>
      </c>
      <c r="D60" s="2">
        <f t="shared" si="4"/>
        <v>0.9221305272784471</v>
      </c>
      <c r="E60" s="1">
        <f t="shared" si="5"/>
        <v>113.4871874471626</v>
      </c>
    </row>
    <row r="61" spans="1:5" ht="15.75">
      <c r="A61" s="1">
        <v>109.15</v>
      </c>
      <c r="B61" s="1">
        <v>1.163</v>
      </c>
      <c r="C61" s="1">
        <f t="shared" si="3"/>
        <v>1.138553820393341</v>
      </c>
      <c r="D61" s="2">
        <f t="shared" si="4"/>
        <v>0.9221305272784471</v>
      </c>
      <c r="E61" s="1">
        <f t="shared" si="5"/>
        <v>118.36719072964928</v>
      </c>
    </row>
    <row r="62" spans="1:5" ht="15.75">
      <c r="A62" s="1">
        <v>114.25</v>
      </c>
      <c r="B62" s="1">
        <v>0.672</v>
      </c>
      <c r="C62" s="1">
        <f t="shared" si="3"/>
        <v>0.6581623928661499</v>
      </c>
      <c r="D62" s="2">
        <f t="shared" si="4"/>
        <v>0.9221305272784471</v>
      </c>
      <c r="E62" s="1">
        <f t="shared" si="5"/>
        <v>123.89786111646752</v>
      </c>
    </row>
    <row r="63" spans="1:5" ht="15.75">
      <c r="A63" s="1">
        <v>118.75</v>
      </c>
      <c r="B63" s="1">
        <v>1.096</v>
      </c>
      <c r="C63" s="1">
        <f t="shared" si="3"/>
        <v>1.0738456681128807</v>
      </c>
      <c r="D63" s="2">
        <f t="shared" si="4"/>
        <v>0.9221305272784471</v>
      </c>
      <c r="E63" s="1">
        <f t="shared" si="5"/>
        <v>128.77786439895422</v>
      </c>
    </row>
    <row r="64" spans="1:5" ht="15.75">
      <c r="A64" s="1">
        <v>121.2</v>
      </c>
      <c r="B64" s="1">
        <v>0.923</v>
      </c>
      <c r="C64" s="1">
        <f t="shared" si="3"/>
        <v>0.9045325451138116</v>
      </c>
      <c r="D64" s="2">
        <f t="shared" si="4"/>
        <v>0.9221305272784471</v>
      </c>
      <c r="E64" s="1">
        <f t="shared" si="5"/>
        <v>131.43475507497476</v>
      </c>
    </row>
    <row r="65" spans="1:5" ht="15.75">
      <c r="A65" s="1">
        <v>123.85</v>
      </c>
      <c r="B65" s="1">
        <v>1.057</v>
      </c>
      <c r="C65" s="1">
        <f t="shared" si="3"/>
        <v>1.0360866706114469</v>
      </c>
      <c r="D65" s="2">
        <f t="shared" si="4"/>
        <v>0.9221305272784471</v>
      </c>
      <c r="E65" s="1">
        <f t="shared" si="5"/>
        <v>134.30853478577245</v>
      </c>
    </row>
    <row r="66" spans="1:5" ht="15.75">
      <c r="A66" s="1">
        <v>128.35</v>
      </c>
      <c r="B66" s="1">
        <v>1.119</v>
      </c>
      <c r="C66" s="1">
        <f t="shared" si="3"/>
        <v>1.0972828037765048</v>
      </c>
      <c r="D66" s="2">
        <f t="shared" si="4"/>
        <v>0.9221305272784471</v>
      </c>
      <c r="E66" s="1">
        <f t="shared" si="5"/>
        <v>139.18853806825913</v>
      </c>
    </row>
    <row r="67" spans="1:5" ht="15.75">
      <c r="A67" s="1">
        <v>133.42</v>
      </c>
      <c r="B67" s="1">
        <v>0.972</v>
      </c>
      <c r="C67" s="1">
        <f t="shared" si="3"/>
        <v>0.9535495469273079</v>
      </c>
      <c r="D67" s="2">
        <f t="shared" si="4"/>
        <v>0.9221305272784471</v>
      </c>
      <c r="E67" s="1">
        <f t="shared" si="5"/>
        <v>144.6866750998608</v>
      </c>
    </row>
    <row r="68" spans="1:5" ht="15.75">
      <c r="A68" s="1">
        <v>137.92</v>
      </c>
      <c r="B68" s="1">
        <v>1.074</v>
      </c>
      <c r="C68" s="1">
        <f t="shared" si="3"/>
        <v>1.0540192215280932</v>
      </c>
      <c r="D68" s="2">
        <f t="shared" si="4"/>
        <v>0.9221305272784471</v>
      </c>
      <c r="E68" s="1">
        <f t="shared" si="5"/>
        <v>149.56667838234748</v>
      </c>
    </row>
    <row r="69" spans="1:5" ht="15.75">
      <c r="A69" s="1">
        <v>143.05</v>
      </c>
      <c r="B69" s="1">
        <v>0.864</v>
      </c>
      <c r="C69" s="1">
        <f t="shared" si="3"/>
        <v>0.8482982652929753</v>
      </c>
      <c r="D69" s="2">
        <f t="shared" si="4"/>
        <v>0.9221305272784471</v>
      </c>
      <c r="E69" s="1">
        <f t="shared" si="5"/>
        <v>155.12988212438233</v>
      </c>
    </row>
    <row r="70" spans="1:5" ht="15.75">
      <c r="A70" s="1">
        <v>146.05</v>
      </c>
      <c r="B70" s="1">
        <v>0.935</v>
      </c>
      <c r="C70" s="1">
        <f t="shared" si="3"/>
        <v>0.9182435001801923</v>
      </c>
      <c r="D70" s="2">
        <f t="shared" si="4"/>
        <v>0.9221305272784471</v>
      </c>
      <c r="E70" s="1">
        <f t="shared" si="5"/>
        <v>158.38321764604012</v>
      </c>
    </row>
    <row r="71" spans="1:5" ht="15.75">
      <c r="A71" s="1">
        <v>150.85</v>
      </c>
      <c r="B71" s="1">
        <v>0.84</v>
      </c>
      <c r="C71" s="1">
        <f t="shared" si="3"/>
        <v>0.8252846044987298</v>
      </c>
      <c r="D71" s="2">
        <f t="shared" si="4"/>
        <v>0.9221305272784471</v>
      </c>
      <c r="E71" s="1">
        <f t="shared" si="5"/>
        <v>163.58855448069258</v>
      </c>
    </row>
    <row r="72" spans="1:5" ht="15.75">
      <c r="A72" s="1">
        <v>162.35</v>
      </c>
      <c r="B72" s="1">
        <v>0.863</v>
      </c>
      <c r="C72" s="1">
        <f t="shared" si="3"/>
        <v>0.8487150560474723</v>
      </c>
      <c r="D72" s="2">
        <f t="shared" si="4"/>
        <v>0.9221305272784471</v>
      </c>
      <c r="E72" s="1">
        <f t="shared" si="5"/>
        <v>176.05967398038078</v>
      </c>
    </row>
    <row r="73" spans="1:5" ht="15.75">
      <c r="A73" s="1">
        <v>166.55</v>
      </c>
      <c r="B73" s="1">
        <v>0.878</v>
      </c>
      <c r="C73" s="1">
        <f t="shared" si="3"/>
        <v>0.8637764187139135</v>
      </c>
      <c r="D73" s="2">
        <f t="shared" si="4"/>
        <v>0.9221305272784471</v>
      </c>
      <c r="E73" s="1">
        <f t="shared" si="5"/>
        <v>180.61434371070172</v>
      </c>
    </row>
    <row r="74" spans="1:5" ht="15.75">
      <c r="A74" s="1">
        <v>169.135</v>
      </c>
      <c r="B74" s="1">
        <v>0.642</v>
      </c>
      <c r="C74" s="1">
        <f t="shared" si="3"/>
        <v>0.631738969921613</v>
      </c>
      <c r="D74" s="2">
        <f t="shared" si="4"/>
        <v>0.9221305272784471</v>
      </c>
      <c r="E74" s="1">
        <f t="shared" si="5"/>
        <v>183.41763448519683</v>
      </c>
    </row>
    <row r="75" spans="1:5" ht="15.75">
      <c r="A75" s="1">
        <v>170.45</v>
      </c>
      <c r="B75" s="1">
        <v>1.104</v>
      </c>
      <c r="C75" s="1">
        <f t="shared" si="3"/>
        <v>1.0864767703278417</v>
      </c>
      <c r="D75" s="2">
        <f t="shared" si="4"/>
        <v>0.9221305272784471</v>
      </c>
      <c r="E75" s="1">
        <f t="shared" si="5"/>
        <v>184.84367988885683</v>
      </c>
    </row>
    <row r="76" spans="1:5" ht="15.75">
      <c r="A76" s="1">
        <v>181.55</v>
      </c>
      <c r="B76" s="1">
        <v>0.837</v>
      </c>
      <c r="C76" s="1">
        <f t="shared" si="3"/>
        <v>0.8244948774171309</v>
      </c>
      <c r="D76" s="2">
        <f t="shared" si="4"/>
        <v>0.9221305272784471</v>
      </c>
      <c r="E76" s="1">
        <f t="shared" si="5"/>
        <v>196.88102131899066</v>
      </c>
    </row>
    <row r="77" spans="1:5" ht="15.75">
      <c r="A77" s="1">
        <v>184.38</v>
      </c>
      <c r="B77" s="1">
        <v>1.023</v>
      </c>
      <c r="C77" s="1">
        <f t="shared" si="3"/>
        <v>1.0079590657367536</v>
      </c>
      <c r="D77" s="2">
        <f t="shared" si="4"/>
        <v>0.9221305272784471</v>
      </c>
      <c r="E77" s="1">
        <f t="shared" si="5"/>
        <v>199.95000116108784</v>
      </c>
    </row>
    <row r="78" spans="1:5" ht="15.75">
      <c r="A78" s="1">
        <v>199.68</v>
      </c>
      <c r="B78" s="1">
        <v>0.88</v>
      </c>
      <c r="C78" s="1">
        <f t="shared" si="3"/>
        <v>0.8681921514060563</v>
      </c>
      <c r="D78" s="2">
        <f t="shared" si="4"/>
        <v>0.9221305272784471</v>
      </c>
      <c r="E78" s="1">
        <f t="shared" si="5"/>
        <v>216.5420123215426</v>
      </c>
    </row>
    <row r="79" ht="15.75">
      <c r="E79" s="1"/>
    </row>
    <row r="80" ht="15.75">
      <c r="E8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1">
        <v>0</v>
      </c>
      <c r="B3" s="2">
        <v>4.583</v>
      </c>
      <c r="C3" s="1">
        <v>0</v>
      </c>
      <c r="F3" s="5">
        <f>1000*1/SLOPE(C3:C11,B3:B11)</f>
        <v>24.080651565432575</v>
      </c>
      <c r="G3" s="1">
        <f>INTERCEPT(B4:B11,A4:A11)</f>
        <v>4.084478947368424</v>
      </c>
    </row>
    <row r="4" spans="1:9" ht="15.75">
      <c r="A4" s="3">
        <v>26.2</v>
      </c>
      <c r="B4" s="3">
        <v>4.88</v>
      </c>
      <c r="C4" s="1">
        <f>A4/G$18</f>
        <v>27.32019932511605</v>
      </c>
      <c r="E4" s="6"/>
      <c r="F4" s="6" t="s">
        <v>7</v>
      </c>
      <c r="I4" s="7">
        <f>SLOPE(E4:E11,A4:A11)*1000</f>
        <v>112.90135543738062</v>
      </c>
    </row>
    <row r="5" spans="1:9" ht="15.75">
      <c r="A5" s="3">
        <v>45.2</v>
      </c>
      <c r="B5" s="3">
        <v>5.386</v>
      </c>
      <c r="C5" s="1">
        <f>A5/G$18</f>
        <v>47.13255761432235</v>
      </c>
      <c r="E5" s="6">
        <f>1000*1/SLOPE(C4:C5,B4:B5)</f>
        <v>25.539614851185366</v>
      </c>
      <c r="F5" s="8">
        <f>CORREL(C3:C11,B3:B11)</f>
        <v>0.9827541662015313</v>
      </c>
      <c r="I5" s="7"/>
    </row>
    <row r="6" spans="1:5" ht="15.75">
      <c r="A6" s="3">
        <v>64.2</v>
      </c>
      <c r="B6" s="3">
        <v>5.962</v>
      </c>
      <c r="C6" s="1">
        <f>A6/G$18</f>
        <v>66.94491590352865</v>
      </c>
      <c r="E6" s="6">
        <f>1000*1/SLOPE(C5:C6,B5:B6)</f>
        <v>29.072763150756284</v>
      </c>
    </row>
    <row r="7" spans="1:6" ht="15.75">
      <c r="A7" s="3">
        <v>83.2</v>
      </c>
      <c r="B7" s="3">
        <v>6.553</v>
      </c>
      <c r="C7" s="1">
        <f>A7/G$18</f>
        <v>86.75727419273494</v>
      </c>
      <c r="E7" s="6">
        <f>1000*1/SLOPE(C6:C7,B6:B7)</f>
        <v>29.829866357805763</v>
      </c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1000*SLOPE(B3:B11,A3:A11)</f>
        <v>24.251610985568732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CORREL(B3:B11,A3:A11)</f>
        <v>0.9827541662015314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3" t="s">
        <v>10</v>
      </c>
      <c r="D15" s="15" t="s">
        <v>11</v>
      </c>
      <c r="E15" s="1" t="s">
        <v>12</v>
      </c>
      <c r="G15" s="3" t="s">
        <v>13</v>
      </c>
    </row>
    <row r="16" spans="1:5" ht="15.75">
      <c r="A16" s="14">
        <v>0</v>
      </c>
      <c r="B16" s="1"/>
      <c r="C16" s="13"/>
      <c r="D16" s="2">
        <f aca="true" t="shared" si="0" ref="D16:D24">G$18</f>
        <v>0.9589973955978341</v>
      </c>
      <c r="E16" s="1">
        <v>0</v>
      </c>
    </row>
    <row r="17" spans="1:7" ht="15.75">
      <c r="A17" s="1">
        <v>0.73</v>
      </c>
      <c r="B17" s="1">
        <v>0.914</v>
      </c>
      <c r="C17" s="1">
        <f aca="true" t="shared" si="1" ref="C17:C24">B17*(1+($I$28+$I$29*A17)/(1282900)+($I$30+A17*$I$31-$I$32)/400)</f>
        <v>0.8899173141679311</v>
      </c>
      <c r="D17" s="2">
        <f t="shared" si="0"/>
        <v>0.9589973955978341</v>
      </c>
      <c r="E17" s="1">
        <f aca="true" t="shared" si="2" ref="E17:E24">E16+(A17-A16)/D17</f>
        <v>0.7612116605852945</v>
      </c>
      <c r="G17" s="3" t="s">
        <v>14</v>
      </c>
    </row>
    <row r="18" spans="1:7" ht="15.75">
      <c r="A18" s="1">
        <v>0.73</v>
      </c>
      <c r="B18" s="1">
        <v>0.923</v>
      </c>
      <c r="C18" s="1">
        <f t="shared" si="1"/>
        <v>0.8986801761236328</v>
      </c>
      <c r="D18" s="2">
        <f t="shared" si="0"/>
        <v>0.9589973955978341</v>
      </c>
      <c r="E18" s="1">
        <f t="shared" si="2"/>
        <v>0.7612116605852945</v>
      </c>
      <c r="G18" s="1">
        <f>AVERAGE(C17:C805)</f>
        <v>0.9589973955978341</v>
      </c>
    </row>
    <row r="19" spans="1:5" ht="15.75">
      <c r="A19" s="1">
        <v>0.73</v>
      </c>
      <c r="B19" s="1">
        <v>0.939</v>
      </c>
      <c r="C19" s="1">
        <f t="shared" si="1"/>
        <v>0.9142585973782136</v>
      </c>
      <c r="D19" s="2">
        <f t="shared" si="0"/>
        <v>0.9589973955978341</v>
      </c>
      <c r="E19" s="1">
        <f t="shared" si="2"/>
        <v>0.7612116605852945</v>
      </c>
    </row>
    <row r="20" spans="1:5" ht="15.75">
      <c r="A20" s="1">
        <v>2.25</v>
      </c>
      <c r="B20" s="1">
        <v>0.931</v>
      </c>
      <c r="C20" s="1">
        <f t="shared" si="1"/>
        <v>0.9065571696143379</v>
      </c>
      <c r="D20" s="2">
        <f t="shared" si="0"/>
        <v>0.9589973955978341</v>
      </c>
      <c r="E20" s="1">
        <f t="shared" si="2"/>
        <v>2.3462003237217983</v>
      </c>
    </row>
    <row r="21" spans="1:5" ht="15.75">
      <c r="A21" s="1">
        <v>2.25</v>
      </c>
      <c r="B21" s="1">
        <v>0.934</v>
      </c>
      <c r="C21" s="1">
        <f t="shared" si="1"/>
        <v>0.9094784064659415</v>
      </c>
      <c r="D21" s="2">
        <f t="shared" si="0"/>
        <v>0.9589973955978341</v>
      </c>
      <c r="E21" s="1">
        <f t="shared" si="2"/>
        <v>2.3462003237217983</v>
      </c>
    </row>
    <row r="22" spans="1:5" ht="15.75">
      <c r="A22" s="1">
        <v>2.25</v>
      </c>
      <c r="B22" s="1">
        <v>0.955</v>
      </c>
      <c r="C22" s="1">
        <f t="shared" si="1"/>
        <v>0.9299270644271671</v>
      </c>
      <c r="D22" s="2">
        <f t="shared" si="0"/>
        <v>0.9589973955978341</v>
      </c>
      <c r="E22" s="1">
        <f t="shared" si="2"/>
        <v>2.3462003237217983</v>
      </c>
    </row>
    <row r="23" spans="1:5" ht="15.75">
      <c r="A23" s="1">
        <v>3.58</v>
      </c>
      <c r="B23" s="1">
        <v>0.948</v>
      </c>
      <c r="C23" s="1">
        <f t="shared" si="1"/>
        <v>0.9231890576579961</v>
      </c>
      <c r="D23" s="2">
        <f t="shared" si="0"/>
        <v>0.9589973955978341</v>
      </c>
      <c r="E23" s="1">
        <f t="shared" si="2"/>
        <v>3.733065403966239</v>
      </c>
    </row>
    <row r="24" spans="1:5" ht="15.75">
      <c r="A24" s="1">
        <v>3.58</v>
      </c>
      <c r="B24" s="1">
        <v>0.95</v>
      </c>
      <c r="C24" s="1">
        <f t="shared" si="1"/>
        <v>0.925136713897781</v>
      </c>
      <c r="D24" s="2">
        <f t="shared" si="0"/>
        <v>0.9589973955978341</v>
      </c>
      <c r="E24" s="1">
        <f t="shared" si="2"/>
        <v>3.733065403966239</v>
      </c>
    </row>
    <row r="25" spans="1:5" ht="15.75">
      <c r="A25" s="1">
        <v>3.58</v>
      </c>
      <c r="B25" s="1">
        <v>0.952</v>
      </c>
      <c r="C25" s="1">
        <f aca="true" t="shared" si="3" ref="C25:C88">B25*(1+($I$28+$I$29*A25)/(1282900)+($I$30+A25*$I$31-$I$32)/400)</f>
        <v>0.9270843701375657</v>
      </c>
      <c r="D25" s="2">
        <f aca="true" t="shared" si="4" ref="D25:D88">G$18</f>
        <v>0.9589973955978341</v>
      </c>
      <c r="E25" s="1">
        <f aca="true" t="shared" si="5" ref="E25:E88">E24+(A25-A24)/D25</f>
        <v>3.733065403966239</v>
      </c>
    </row>
    <row r="26" spans="1:7" ht="15.75">
      <c r="A26" s="1">
        <v>5.25</v>
      </c>
      <c r="B26" s="1">
        <v>0.978</v>
      </c>
      <c r="C26" s="1">
        <f t="shared" si="3"/>
        <v>0.952505215800178</v>
      </c>
      <c r="D26" s="2">
        <f t="shared" si="4"/>
        <v>0.9589973955978341</v>
      </c>
      <c r="E26" s="1">
        <f t="shared" si="5"/>
        <v>5.474467422017529</v>
      </c>
      <c r="G26" s="16" t="s">
        <v>15</v>
      </c>
    </row>
    <row r="27" spans="1:5" ht="15.75">
      <c r="A27" s="1">
        <v>5.25</v>
      </c>
      <c r="B27" s="1">
        <v>0.999</v>
      </c>
      <c r="C27" s="1">
        <f t="shared" si="3"/>
        <v>0.9729577817836174</v>
      </c>
      <c r="D27" s="2">
        <f t="shared" si="4"/>
        <v>0.9589973955978341</v>
      </c>
      <c r="E27" s="1">
        <f t="shared" si="5"/>
        <v>5.474467422017529</v>
      </c>
    </row>
    <row r="28" spans="1:9" ht="15.75">
      <c r="A28" s="1">
        <v>5.25</v>
      </c>
      <c r="B28" s="1">
        <v>1.004</v>
      </c>
      <c r="C28" s="1">
        <f t="shared" si="3"/>
        <v>0.9778274403511029</v>
      </c>
      <c r="D28" s="2">
        <f t="shared" si="4"/>
        <v>0.9589973955978341</v>
      </c>
      <c r="E28" s="1">
        <f t="shared" si="5"/>
        <v>5.474467422017529</v>
      </c>
      <c r="G28" s="3" t="s">
        <v>16</v>
      </c>
      <c r="I28" s="1">
        <v>1148</v>
      </c>
    </row>
    <row r="29" spans="1:9" ht="15.75">
      <c r="A29" s="1">
        <v>9.45</v>
      </c>
      <c r="B29" s="1">
        <v>0.94</v>
      </c>
      <c r="C29" s="1">
        <f t="shared" si="3"/>
        <v>0.9157407134126819</v>
      </c>
      <c r="D29" s="2">
        <f t="shared" si="4"/>
        <v>0.9589973955978341</v>
      </c>
      <c r="E29" s="1">
        <f t="shared" si="5"/>
        <v>9.854041359631552</v>
      </c>
      <c r="G29" s="3" t="s">
        <v>17</v>
      </c>
      <c r="I29" s="1">
        <v>1.8</v>
      </c>
    </row>
    <row r="30" spans="1:9" ht="15.75">
      <c r="A30" s="1">
        <v>9.45</v>
      </c>
      <c r="B30" s="1">
        <v>0.961</v>
      </c>
      <c r="C30" s="1">
        <f t="shared" si="3"/>
        <v>0.9361987506272206</v>
      </c>
      <c r="D30" s="2">
        <f t="shared" si="4"/>
        <v>0.9589973955978341</v>
      </c>
      <c r="E30" s="1">
        <f t="shared" si="5"/>
        <v>9.854041359631552</v>
      </c>
      <c r="G30" s="3" t="s">
        <v>18</v>
      </c>
      <c r="I30" s="1">
        <f>G3</f>
        <v>4.084478947368424</v>
      </c>
    </row>
    <row r="31" spans="1:9" ht="15.75">
      <c r="A31" s="1">
        <v>9.45</v>
      </c>
      <c r="B31" s="1">
        <v>0.974</v>
      </c>
      <c r="C31" s="1">
        <f t="shared" si="3"/>
        <v>0.9488632498552683</v>
      </c>
      <c r="D31" s="2">
        <f t="shared" si="4"/>
        <v>0.9589973955978341</v>
      </c>
      <c r="E31" s="1">
        <f t="shared" si="5"/>
        <v>9.854041359631552</v>
      </c>
      <c r="G31" s="3" t="s">
        <v>19</v>
      </c>
      <c r="I31" s="1">
        <f>F9/1000</f>
        <v>0.02425161098556873</v>
      </c>
    </row>
    <row r="32" spans="1:9" ht="15.75">
      <c r="A32" s="1">
        <v>12.45</v>
      </c>
      <c r="B32" s="1">
        <v>0.955</v>
      </c>
      <c r="C32" s="1">
        <f t="shared" si="3"/>
        <v>0.9305313190999297</v>
      </c>
      <c r="D32" s="2">
        <f t="shared" si="4"/>
        <v>0.9589973955978341</v>
      </c>
      <c r="E32" s="1">
        <f t="shared" si="5"/>
        <v>12.982308457927283</v>
      </c>
      <c r="G32" s="3" t="s">
        <v>20</v>
      </c>
      <c r="I32" s="1">
        <v>15</v>
      </c>
    </row>
    <row r="33" spans="1:5" ht="15.75">
      <c r="A33" s="1">
        <v>12.45</v>
      </c>
      <c r="B33" s="1">
        <v>0.959</v>
      </c>
      <c r="C33" s="1">
        <f t="shared" si="3"/>
        <v>0.9344288324783587</v>
      </c>
      <c r="D33" s="2">
        <f t="shared" si="4"/>
        <v>0.9589973955978341</v>
      </c>
      <c r="E33" s="1">
        <f t="shared" si="5"/>
        <v>12.982308457927283</v>
      </c>
    </row>
    <row r="34" spans="1:5" ht="15.75">
      <c r="A34" s="1">
        <v>12.45</v>
      </c>
      <c r="B34" s="1">
        <v>0.972</v>
      </c>
      <c r="C34" s="1">
        <f t="shared" si="3"/>
        <v>0.947095750958253</v>
      </c>
      <c r="D34" s="2">
        <f t="shared" si="4"/>
        <v>0.9589973955978341</v>
      </c>
      <c r="E34" s="1">
        <f t="shared" si="5"/>
        <v>12.982308457927283</v>
      </c>
    </row>
    <row r="35" spans="1:5" ht="15.75">
      <c r="A35" s="1">
        <v>15.45</v>
      </c>
      <c r="B35" s="1">
        <v>0.985</v>
      </c>
      <c r="C35" s="1">
        <f t="shared" si="3"/>
        <v>0.9599459742896014</v>
      </c>
      <c r="D35" s="2">
        <f t="shared" si="4"/>
        <v>0.9589973955978341</v>
      </c>
      <c r="E35" s="1">
        <f t="shared" si="5"/>
        <v>16.110575556223015</v>
      </c>
    </row>
    <row r="36" spans="1:5" ht="15.75">
      <c r="A36" s="1">
        <v>15.45</v>
      </c>
      <c r="B36" s="1">
        <v>0.994</v>
      </c>
      <c r="C36" s="1">
        <f t="shared" si="3"/>
        <v>0.9687170542577297</v>
      </c>
      <c r="D36" s="2">
        <f t="shared" si="4"/>
        <v>0.9589973955978341</v>
      </c>
      <c r="E36" s="1">
        <f t="shared" si="5"/>
        <v>16.110575556223015</v>
      </c>
    </row>
    <row r="37" spans="1:5" ht="15.75">
      <c r="A37" s="1">
        <v>18.95</v>
      </c>
      <c r="B37" s="1">
        <v>1.02</v>
      </c>
      <c r="C37" s="1">
        <f t="shared" si="3"/>
        <v>0.9942771843133237</v>
      </c>
      <c r="D37" s="2">
        <f t="shared" si="4"/>
        <v>0.9589973955978341</v>
      </c>
      <c r="E37" s="1">
        <f t="shared" si="5"/>
        <v>19.760220504234702</v>
      </c>
    </row>
    <row r="38" spans="1:5" ht="15.75">
      <c r="A38" s="1">
        <v>18.95</v>
      </c>
      <c r="B38" s="1">
        <v>1.027</v>
      </c>
      <c r="C38" s="1">
        <f t="shared" si="3"/>
        <v>1.0011006551860622</v>
      </c>
      <c r="D38" s="2">
        <f t="shared" si="4"/>
        <v>0.9589973955978341</v>
      </c>
      <c r="E38" s="1">
        <f t="shared" si="5"/>
        <v>19.760220504234702</v>
      </c>
    </row>
    <row r="39" spans="1:5" ht="15.75">
      <c r="A39" s="1">
        <v>21.95</v>
      </c>
      <c r="B39" s="1">
        <v>1.009</v>
      </c>
      <c r="C39" s="1">
        <f t="shared" si="3"/>
        <v>0.9837423583901471</v>
      </c>
      <c r="D39" s="2">
        <f t="shared" si="4"/>
        <v>0.9589973955978341</v>
      </c>
      <c r="E39" s="1">
        <f t="shared" si="5"/>
        <v>22.888487602530432</v>
      </c>
    </row>
    <row r="40" spans="1:5" ht="15.75">
      <c r="A40" s="1">
        <v>21.95</v>
      </c>
      <c r="B40" s="1">
        <v>1.017</v>
      </c>
      <c r="C40" s="1">
        <f t="shared" si="3"/>
        <v>0.9915420995865011</v>
      </c>
      <c r="D40" s="2">
        <f t="shared" si="4"/>
        <v>0.9589973955978341</v>
      </c>
      <c r="E40" s="1">
        <f t="shared" si="5"/>
        <v>22.888487602530432</v>
      </c>
    </row>
    <row r="41" spans="1:5" ht="15.75">
      <c r="A41" s="1">
        <v>24.95</v>
      </c>
      <c r="B41" s="1">
        <v>0.98</v>
      </c>
      <c r="C41" s="1">
        <f t="shared" si="3"/>
        <v>0.9556506709233386</v>
      </c>
      <c r="D41" s="2">
        <f t="shared" si="4"/>
        <v>0.9589973955978341</v>
      </c>
      <c r="E41" s="1">
        <f t="shared" si="5"/>
        <v>26.016754700826162</v>
      </c>
    </row>
    <row r="42" spans="1:5" ht="15.75">
      <c r="A42" s="1">
        <v>24.95</v>
      </c>
      <c r="B42" s="1">
        <v>1.006</v>
      </c>
      <c r="C42" s="1">
        <f t="shared" si="3"/>
        <v>0.9810046683151822</v>
      </c>
      <c r="D42" s="2">
        <f t="shared" si="4"/>
        <v>0.9589973955978341</v>
      </c>
      <c r="E42" s="1">
        <f t="shared" si="5"/>
        <v>26.016754700826162</v>
      </c>
    </row>
    <row r="43" spans="1:5" ht="15.75">
      <c r="A43" s="1">
        <v>28.45</v>
      </c>
      <c r="B43" s="1">
        <v>1.007</v>
      </c>
      <c r="C43" s="1">
        <f t="shared" si="3"/>
        <v>0.9821984541926465</v>
      </c>
      <c r="D43" s="2">
        <f t="shared" si="4"/>
        <v>0.9589973955978341</v>
      </c>
      <c r="E43" s="1">
        <f t="shared" si="5"/>
        <v>29.66639964883785</v>
      </c>
    </row>
    <row r="44" spans="1:5" ht="15.75">
      <c r="A44" s="1">
        <v>28.45</v>
      </c>
      <c r="B44" s="1">
        <v>1.029</v>
      </c>
      <c r="C44" s="1">
        <f t="shared" si="3"/>
        <v>1.0036566130727242</v>
      </c>
      <c r="D44" s="2">
        <f t="shared" si="4"/>
        <v>0.9589973955978341</v>
      </c>
      <c r="E44" s="1">
        <f t="shared" si="5"/>
        <v>29.66639964883785</v>
      </c>
    </row>
    <row r="45" spans="1:5" ht="15.75">
      <c r="A45" s="1">
        <v>31.45</v>
      </c>
      <c r="B45" s="1">
        <v>0.968</v>
      </c>
      <c r="C45" s="1">
        <f t="shared" si="3"/>
        <v>0.9443391319378418</v>
      </c>
      <c r="D45" s="2">
        <f t="shared" si="4"/>
        <v>0.9589973955978341</v>
      </c>
      <c r="E45" s="1">
        <f t="shared" si="5"/>
        <v>32.79466674713358</v>
      </c>
    </row>
    <row r="46" spans="1:5" ht="15.75">
      <c r="A46" s="1">
        <v>31.45</v>
      </c>
      <c r="B46" s="1">
        <v>0.973</v>
      </c>
      <c r="C46" s="1">
        <f t="shared" si="3"/>
        <v>0.949216916710248</v>
      </c>
      <c r="D46" s="2">
        <f t="shared" si="4"/>
        <v>0.9589973955978341</v>
      </c>
      <c r="E46" s="1">
        <f t="shared" si="5"/>
        <v>32.79466674713358</v>
      </c>
    </row>
    <row r="47" spans="1:5" ht="15.75">
      <c r="A47" s="1">
        <v>34.45</v>
      </c>
      <c r="B47" s="1">
        <v>0.96</v>
      </c>
      <c r="C47" s="1">
        <f t="shared" si="3"/>
        <v>0.9367133287460486</v>
      </c>
      <c r="D47" s="2">
        <f t="shared" si="4"/>
        <v>0.9589973955978341</v>
      </c>
      <c r="E47" s="1">
        <f t="shared" si="5"/>
        <v>35.92293384542932</v>
      </c>
    </row>
    <row r="48" spans="1:5" ht="15.75">
      <c r="A48" s="1">
        <v>34.45</v>
      </c>
      <c r="B48" s="1">
        <v>0.973</v>
      </c>
      <c r="C48" s="1">
        <f t="shared" si="3"/>
        <v>0.9493979884061513</v>
      </c>
      <c r="D48" s="2">
        <f t="shared" si="4"/>
        <v>0.9589973955978341</v>
      </c>
      <c r="E48" s="1">
        <f t="shared" si="5"/>
        <v>35.92293384542932</v>
      </c>
    </row>
    <row r="49" spans="1:5" ht="15.75">
      <c r="A49" s="1">
        <v>36.45</v>
      </c>
      <c r="B49" s="1">
        <v>0.926</v>
      </c>
      <c r="C49" s="1">
        <f t="shared" si="3"/>
        <v>0.9036529484662905</v>
      </c>
      <c r="D49" s="2">
        <f t="shared" si="4"/>
        <v>0.9589973955978341</v>
      </c>
      <c r="E49" s="1">
        <f t="shared" si="5"/>
        <v>38.00844524429314</v>
      </c>
    </row>
    <row r="50" spans="1:5" ht="15.75">
      <c r="A50" s="1">
        <v>36.45</v>
      </c>
      <c r="B50" s="1">
        <v>0.933</v>
      </c>
      <c r="C50" s="1">
        <f t="shared" si="3"/>
        <v>0.9104840182711113</v>
      </c>
      <c r="D50" s="2">
        <f t="shared" si="4"/>
        <v>0.9589973955978341</v>
      </c>
      <c r="E50" s="1">
        <f t="shared" si="5"/>
        <v>38.00844524429314</v>
      </c>
    </row>
    <row r="51" spans="1:5" ht="15.75">
      <c r="A51" s="1">
        <v>40.95</v>
      </c>
      <c r="B51" s="1">
        <v>1.051</v>
      </c>
      <c r="C51" s="1">
        <f t="shared" si="3"/>
        <v>1.0259297186485643</v>
      </c>
      <c r="D51" s="2">
        <f t="shared" si="4"/>
        <v>0.9589973955978341</v>
      </c>
      <c r="E51" s="1">
        <f t="shared" si="5"/>
        <v>42.70084589173674</v>
      </c>
    </row>
    <row r="52" spans="1:5" ht="15.75">
      <c r="A52" s="1">
        <v>40.95</v>
      </c>
      <c r="B52" s="1">
        <v>1.072</v>
      </c>
      <c r="C52" s="1">
        <f t="shared" si="3"/>
        <v>1.0464287900963474</v>
      </c>
      <c r="D52" s="2">
        <f t="shared" si="4"/>
        <v>0.9589973955978341</v>
      </c>
      <c r="E52" s="1">
        <f t="shared" si="5"/>
        <v>42.70084589173674</v>
      </c>
    </row>
    <row r="53" spans="1:5" ht="15.75">
      <c r="A53" s="1">
        <v>43.95</v>
      </c>
      <c r="B53" s="1">
        <v>0.993</v>
      </c>
      <c r="C53" s="1">
        <f t="shared" si="3"/>
        <v>0.9694980292241279</v>
      </c>
      <c r="D53" s="2">
        <f t="shared" si="4"/>
        <v>0.9589973955978341</v>
      </c>
      <c r="E53" s="1">
        <f t="shared" si="5"/>
        <v>45.82911299003247</v>
      </c>
    </row>
    <row r="54" spans="1:5" ht="15.75">
      <c r="A54" s="1">
        <v>43.95</v>
      </c>
      <c r="B54" s="1">
        <v>1.022</v>
      </c>
      <c r="C54" s="1">
        <f t="shared" si="3"/>
        <v>0.9978116675398376</v>
      </c>
      <c r="D54" s="2">
        <f t="shared" si="4"/>
        <v>0.9589973955978341</v>
      </c>
      <c r="E54" s="1">
        <f t="shared" si="5"/>
        <v>45.82911299003247</v>
      </c>
    </row>
    <row r="55" spans="1:5" ht="15.75">
      <c r="A55" s="1">
        <v>47.45</v>
      </c>
      <c r="B55" s="1">
        <v>0.959</v>
      </c>
      <c r="C55" s="1">
        <f t="shared" si="3"/>
        <v>0.9365109398689018</v>
      </c>
      <c r="D55" s="2">
        <f t="shared" si="4"/>
        <v>0.9589973955978341</v>
      </c>
      <c r="E55" s="1">
        <f t="shared" si="5"/>
        <v>49.478757938044154</v>
      </c>
    </row>
    <row r="56" spans="1:5" ht="15.75">
      <c r="A56" s="1">
        <v>47.45</v>
      </c>
      <c r="B56" s="1">
        <v>0.965</v>
      </c>
      <c r="C56" s="1">
        <f t="shared" si="3"/>
        <v>0.9423702366772577</v>
      </c>
      <c r="D56" s="2">
        <f t="shared" si="4"/>
        <v>0.9589973955978341</v>
      </c>
      <c r="E56" s="1">
        <f t="shared" si="5"/>
        <v>49.478757938044154</v>
      </c>
    </row>
    <row r="57" spans="1:5" ht="15.75">
      <c r="A57" s="1">
        <v>47.45</v>
      </c>
      <c r="B57" s="1">
        <v>0.991</v>
      </c>
      <c r="C57" s="1">
        <f t="shared" si="3"/>
        <v>0.9677605228468005</v>
      </c>
      <c r="D57" s="2">
        <f t="shared" si="4"/>
        <v>0.9589973955978341</v>
      </c>
      <c r="E57" s="1">
        <f t="shared" si="5"/>
        <v>49.478757938044154</v>
      </c>
    </row>
    <row r="58" spans="1:5" ht="15.75">
      <c r="A58" s="1">
        <v>47.45</v>
      </c>
      <c r="B58" s="1">
        <v>1.027</v>
      </c>
      <c r="C58" s="1">
        <f t="shared" si="3"/>
        <v>1.0029163036969364</v>
      </c>
      <c r="D58" s="2">
        <f t="shared" si="4"/>
        <v>0.9589973955978341</v>
      </c>
      <c r="E58" s="1">
        <f t="shared" si="5"/>
        <v>49.478757938044154</v>
      </c>
    </row>
    <row r="59" spans="1:5" ht="15.75">
      <c r="A59" s="1">
        <v>50.45</v>
      </c>
      <c r="B59" s="1">
        <v>0.964</v>
      </c>
      <c r="C59" s="1">
        <f t="shared" si="3"/>
        <v>0.9415730840384388</v>
      </c>
      <c r="D59" s="2">
        <f t="shared" si="4"/>
        <v>0.9589973955978341</v>
      </c>
      <c r="E59" s="1">
        <f t="shared" si="5"/>
        <v>52.607025036339884</v>
      </c>
    </row>
    <row r="60" spans="1:5" ht="15.75">
      <c r="A60" s="1">
        <v>50.45</v>
      </c>
      <c r="B60" s="1">
        <v>1.021</v>
      </c>
      <c r="C60" s="1">
        <f t="shared" si="3"/>
        <v>0.9972470112066866</v>
      </c>
      <c r="D60" s="2">
        <f t="shared" si="4"/>
        <v>0.9589973955978341</v>
      </c>
      <c r="E60" s="1">
        <f t="shared" si="5"/>
        <v>52.607025036339884</v>
      </c>
    </row>
    <row r="61" spans="1:5" ht="15.75">
      <c r="A61" s="1">
        <v>53.45</v>
      </c>
      <c r="B61" s="1">
        <v>0.939</v>
      </c>
      <c r="C61" s="1">
        <f t="shared" si="3"/>
        <v>0.9173294393514011</v>
      </c>
      <c r="D61" s="2">
        <f t="shared" si="4"/>
        <v>0.9589973955978341</v>
      </c>
      <c r="E61" s="1">
        <f t="shared" si="5"/>
        <v>55.735292134635614</v>
      </c>
    </row>
    <row r="62" spans="1:5" ht="15.75">
      <c r="A62" s="1">
        <v>53.45</v>
      </c>
      <c r="B62" s="1">
        <v>0.948</v>
      </c>
      <c r="C62" s="1">
        <f t="shared" si="3"/>
        <v>0.9261217342972612</v>
      </c>
      <c r="D62" s="2">
        <f t="shared" si="4"/>
        <v>0.9589973955978341</v>
      </c>
      <c r="E62" s="1">
        <f t="shared" si="5"/>
        <v>55.735292134635614</v>
      </c>
    </row>
    <row r="63" spans="1:5" ht="15.75">
      <c r="A63" s="1">
        <v>56.95</v>
      </c>
      <c r="B63" s="1">
        <v>1.003</v>
      </c>
      <c r="C63" s="1">
        <f t="shared" si="3"/>
        <v>0.9800701893153162</v>
      </c>
      <c r="D63" s="2">
        <f t="shared" si="4"/>
        <v>0.9589973955978341</v>
      </c>
      <c r="E63" s="1">
        <f t="shared" si="5"/>
        <v>59.3849370826473</v>
      </c>
    </row>
    <row r="64" spans="1:5" ht="15.75">
      <c r="A64" s="1">
        <v>56.95</v>
      </c>
      <c r="B64" s="1">
        <v>1.023</v>
      </c>
      <c r="C64" s="1">
        <f t="shared" si="3"/>
        <v>0.9996129647752428</v>
      </c>
      <c r="D64" s="2">
        <f t="shared" si="4"/>
        <v>0.9589973955978341</v>
      </c>
      <c r="E64" s="1">
        <f t="shared" si="5"/>
        <v>59.3849370826473</v>
      </c>
    </row>
    <row r="65" spans="1:5" ht="15.75">
      <c r="A65" s="1">
        <v>59.95</v>
      </c>
      <c r="B65" s="1">
        <v>1.016</v>
      </c>
      <c r="C65" s="1">
        <f t="shared" si="3"/>
        <v>0.9929620672008953</v>
      </c>
      <c r="D65" s="2">
        <f t="shared" si="4"/>
        <v>0.9589973955978341</v>
      </c>
      <c r="E65" s="1">
        <f t="shared" si="5"/>
        <v>62.51320418094303</v>
      </c>
    </row>
    <row r="66" spans="1:5" ht="15.75">
      <c r="A66" s="1">
        <v>59.95</v>
      </c>
      <c r="B66" s="1">
        <v>1.017</v>
      </c>
      <c r="C66" s="1">
        <f t="shared" si="3"/>
        <v>0.9939393920701873</v>
      </c>
      <c r="D66" s="2">
        <f t="shared" si="4"/>
        <v>0.9589973955978341</v>
      </c>
      <c r="E66" s="1">
        <f t="shared" si="5"/>
        <v>62.51320418094303</v>
      </c>
    </row>
    <row r="67" spans="1:5" ht="15.75">
      <c r="A67" s="1">
        <v>62.95</v>
      </c>
      <c r="B67" s="1">
        <v>1.017</v>
      </c>
      <c r="C67" s="1">
        <f t="shared" si="3"/>
        <v>0.99412865200311</v>
      </c>
      <c r="D67" s="2">
        <f t="shared" si="4"/>
        <v>0.9589973955978341</v>
      </c>
      <c r="E67" s="1">
        <f t="shared" si="5"/>
        <v>65.64147127923876</v>
      </c>
    </row>
    <row r="68" spans="1:5" ht="15.75">
      <c r="A68" s="1">
        <v>62.95</v>
      </c>
      <c r="B68" s="1">
        <v>1.088</v>
      </c>
      <c r="C68" s="1">
        <f t="shared" si="3"/>
        <v>1.063531930559866</v>
      </c>
      <c r="D68" s="2">
        <f t="shared" si="4"/>
        <v>0.9589973955978341</v>
      </c>
      <c r="E68" s="1">
        <f t="shared" si="5"/>
        <v>65.64147127923876</v>
      </c>
    </row>
    <row r="69" spans="1:5" ht="15.75">
      <c r="A69" s="1">
        <v>64.95</v>
      </c>
      <c r="B69" s="1">
        <v>1.035</v>
      </c>
      <c r="C69" s="1">
        <f t="shared" si="3"/>
        <v>1.0118522558278615</v>
      </c>
      <c r="D69" s="2">
        <f t="shared" si="4"/>
        <v>0.9589973955978341</v>
      </c>
      <c r="E69" s="1">
        <f t="shared" si="5"/>
        <v>67.72698267810257</v>
      </c>
    </row>
    <row r="70" spans="1:5" ht="15.75">
      <c r="A70" s="1">
        <v>64.95</v>
      </c>
      <c r="B70" s="1">
        <v>1.062</v>
      </c>
      <c r="C70" s="1">
        <f t="shared" si="3"/>
        <v>1.0382484016320668</v>
      </c>
      <c r="D70" s="2">
        <f t="shared" si="4"/>
        <v>0.9589973955978341</v>
      </c>
      <c r="E70" s="1">
        <f t="shared" si="5"/>
        <v>67.72698267810257</v>
      </c>
    </row>
    <row r="71" spans="1:5" ht="15.75">
      <c r="A71" s="1">
        <v>67.95</v>
      </c>
      <c r="B71" s="1">
        <v>0.996</v>
      </c>
      <c r="C71" s="1">
        <f t="shared" si="3"/>
        <v>0.9739098415769412</v>
      </c>
      <c r="D71" s="2">
        <f t="shared" si="4"/>
        <v>0.9589973955978341</v>
      </c>
      <c r="E71" s="1">
        <f t="shared" si="5"/>
        <v>70.85524977639831</v>
      </c>
    </row>
    <row r="72" spans="1:5" ht="15.75">
      <c r="A72" s="1">
        <v>67.95</v>
      </c>
      <c r="B72" s="1">
        <v>1.005</v>
      </c>
      <c r="C72" s="1">
        <f t="shared" si="3"/>
        <v>0.9827102317116725</v>
      </c>
      <c r="D72" s="2">
        <f t="shared" si="4"/>
        <v>0.9589973955978341</v>
      </c>
      <c r="E72" s="1">
        <f t="shared" si="5"/>
        <v>70.85524977639831</v>
      </c>
    </row>
    <row r="73" spans="1:5" ht="15.75">
      <c r="A73" s="1">
        <v>70.95</v>
      </c>
      <c r="B73" s="1">
        <v>0.938</v>
      </c>
      <c r="C73" s="1">
        <f t="shared" si="3"/>
        <v>0.9173707745897748</v>
      </c>
      <c r="D73" s="2">
        <f t="shared" si="4"/>
        <v>0.9589973955978341</v>
      </c>
      <c r="E73" s="1">
        <f t="shared" si="5"/>
        <v>73.98351687469405</v>
      </c>
    </row>
    <row r="74" spans="1:5" ht="15.75">
      <c r="A74" s="1">
        <v>70.95</v>
      </c>
      <c r="B74" s="1">
        <v>1.024</v>
      </c>
      <c r="C74" s="1">
        <f t="shared" si="3"/>
        <v>1.0014793957142105</v>
      </c>
      <c r="D74" s="2">
        <f t="shared" si="4"/>
        <v>0.9589973955978341</v>
      </c>
      <c r="E74" s="1">
        <f t="shared" si="5"/>
        <v>73.98351687469405</v>
      </c>
    </row>
    <row r="75" spans="1:5" ht="15.75">
      <c r="A75" s="1">
        <v>73.5</v>
      </c>
      <c r="B75" s="1">
        <v>0.881</v>
      </c>
      <c r="C75" s="1">
        <f t="shared" si="3"/>
        <v>0.8617637211254557</v>
      </c>
      <c r="D75" s="2">
        <f t="shared" si="4"/>
        <v>0.9589973955978341</v>
      </c>
      <c r="E75" s="1">
        <f t="shared" si="5"/>
        <v>76.64254390824541</v>
      </c>
    </row>
    <row r="76" spans="1:5" ht="15.75">
      <c r="A76" s="1">
        <v>73.5</v>
      </c>
      <c r="B76" s="1">
        <v>0.887</v>
      </c>
      <c r="C76" s="1">
        <f t="shared" si="3"/>
        <v>0.8676327135508278</v>
      </c>
      <c r="D76" s="2">
        <f t="shared" si="4"/>
        <v>0.9589973955978341</v>
      </c>
      <c r="E76" s="1">
        <f t="shared" si="5"/>
        <v>76.64254390824541</v>
      </c>
    </row>
    <row r="77" spans="1:5" ht="15.75">
      <c r="A77" s="1">
        <v>74.45</v>
      </c>
      <c r="B77" s="1">
        <v>0.945</v>
      </c>
      <c r="C77" s="1">
        <f t="shared" si="3"/>
        <v>0.9244219963126362</v>
      </c>
      <c r="D77" s="2">
        <f t="shared" si="4"/>
        <v>0.9589973955978341</v>
      </c>
      <c r="E77" s="1">
        <f t="shared" si="5"/>
        <v>77.63316182270573</v>
      </c>
    </row>
    <row r="78" spans="1:5" ht="15.75">
      <c r="A78" s="1">
        <v>74.45</v>
      </c>
      <c r="B78" s="1">
        <v>0.964</v>
      </c>
      <c r="C78" s="1">
        <f t="shared" si="3"/>
        <v>0.9430082586723612</v>
      </c>
      <c r="D78" s="2">
        <f t="shared" si="4"/>
        <v>0.9589973955978341</v>
      </c>
      <c r="E78" s="1">
        <f t="shared" si="5"/>
        <v>77.63316182270573</v>
      </c>
    </row>
    <row r="79" spans="1:5" ht="15.75">
      <c r="A79" s="1">
        <v>77.45</v>
      </c>
      <c r="B79" s="1">
        <v>0.969</v>
      </c>
      <c r="C79" s="1">
        <f t="shared" si="3"/>
        <v>0.9480797076566928</v>
      </c>
      <c r="D79" s="2">
        <f t="shared" si="4"/>
        <v>0.9589973955978341</v>
      </c>
      <c r="E79" s="1">
        <f t="shared" si="5"/>
        <v>80.76142892100147</v>
      </c>
    </row>
    <row r="80" spans="1:5" ht="15.75">
      <c r="A80" s="1">
        <v>77.45</v>
      </c>
      <c r="B80" s="1">
        <v>0.991</v>
      </c>
      <c r="C80" s="1">
        <f t="shared" si="3"/>
        <v>0.9696047371390946</v>
      </c>
      <c r="D80" s="2">
        <f t="shared" si="4"/>
        <v>0.9589973955978341</v>
      </c>
      <c r="E80" s="1">
        <f t="shared" si="5"/>
        <v>80.76142892100147</v>
      </c>
    </row>
    <row r="81" spans="1:5" ht="15.75">
      <c r="A81" s="1">
        <v>80.45</v>
      </c>
      <c r="B81" s="1">
        <v>0.841</v>
      </c>
      <c r="C81" s="1">
        <f t="shared" si="3"/>
        <v>0.8229996794712012</v>
      </c>
      <c r="D81" s="2">
        <f t="shared" si="4"/>
        <v>0.9589973955978341</v>
      </c>
      <c r="E81" s="1">
        <f t="shared" si="5"/>
        <v>83.8896960192972</v>
      </c>
    </row>
    <row r="82" spans="1:5" ht="15.75">
      <c r="A82" s="1">
        <v>80.45</v>
      </c>
      <c r="B82" s="1">
        <v>0.909</v>
      </c>
      <c r="C82" s="1">
        <f t="shared" si="3"/>
        <v>0.8895442433285635</v>
      </c>
      <c r="D82" s="2">
        <f t="shared" si="4"/>
        <v>0.9589973955978341</v>
      </c>
      <c r="E82" s="1">
        <f t="shared" si="5"/>
        <v>83.8896960192972</v>
      </c>
    </row>
    <row r="83" spans="1:5" ht="15.75">
      <c r="A83" s="1">
        <v>83</v>
      </c>
      <c r="B83" s="1">
        <v>0.914</v>
      </c>
      <c r="C83" s="1">
        <f t="shared" si="3"/>
        <v>0.8945818041774131</v>
      </c>
      <c r="D83" s="2">
        <f t="shared" si="4"/>
        <v>0.9589973955978341</v>
      </c>
      <c r="E83" s="1">
        <f t="shared" si="5"/>
        <v>86.54872305284857</v>
      </c>
    </row>
    <row r="84" spans="1:5" ht="15.75">
      <c r="A84" s="1">
        <v>83</v>
      </c>
      <c r="B84" s="1">
        <v>0.931</v>
      </c>
      <c r="C84" s="1">
        <f t="shared" si="3"/>
        <v>0.9112206342332293</v>
      </c>
      <c r="D84" s="2">
        <f t="shared" si="4"/>
        <v>0.9589973955978341</v>
      </c>
      <c r="E84" s="1">
        <f t="shared" si="5"/>
        <v>86.54872305284857</v>
      </c>
    </row>
    <row r="85" spans="1:5" ht="15.75">
      <c r="A85" s="1">
        <v>83.95</v>
      </c>
      <c r="B85" s="1">
        <v>0.991</v>
      </c>
      <c r="C85" s="1">
        <f t="shared" si="3"/>
        <v>0.970004316902425</v>
      </c>
      <c r="D85" s="2">
        <f t="shared" si="4"/>
        <v>0.9589973955978341</v>
      </c>
      <c r="E85" s="1">
        <f t="shared" si="5"/>
        <v>87.53934096730889</v>
      </c>
    </row>
    <row r="86" spans="1:5" ht="15.75">
      <c r="A86" s="1">
        <v>83.95</v>
      </c>
      <c r="B86" s="1">
        <v>1.024</v>
      </c>
      <c r="C86" s="1">
        <f t="shared" si="3"/>
        <v>1.0023051670111838</v>
      </c>
      <c r="D86" s="2">
        <f t="shared" si="4"/>
        <v>0.9589973955978341</v>
      </c>
      <c r="E86" s="1">
        <f t="shared" si="5"/>
        <v>87.53934096730889</v>
      </c>
    </row>
    <row r="87" spans="1:5" ht="15.75">
      <c r="A87" s="1">
        <v>86.95</v>
      </c>
      <c r="B87" s="1">
        <v>1.036</v>
      </c>
      <c r="C87" s="1">
        <f t="shared" si="3"/>
        <v>1.0142437264496407</v>
      </c>
      <c r="D87" s="2">
        <f t="shared" si="4"/>
        <v>0.9589973955978341</v>
      </c>
      <c r="E87" s="1">
        <f t="shared" si="5"/>
        <v>90.66760806560463</v>
      </c>
    </row>
    <row r="88" spans="1:5" ht="15.75">
      <c r="A88" s="1">
        <v>86.95</v>
      </c>
      <c r="B88" s="1">
        <v>1.084</v>
      </c>
      <c r="C88" s="1">
        <f t="shared" si="3"/>
        <v>1.0612357137754929</v>
      </c>
      <c r="D88" s="2">
        <f t="shared" si="4"/>
        <v>0.9589973955978341</v>
      </c>
      <c r="E88" s="1">
        <f t="shared" si="5"/>
        <v>90.66760806560463</v>
      </c>
    </row>
    <row r="89" spans="1:5" ht="15.75">
      <c r="A89" s="1">
        <v>89.95</v>
      </c>
      <c r="B89" s="1">
        <v>0.956</v>
      </c>
      <c r="C89" s="1">
        <f aca="true" t="shared" si="6" ref="C89:C152">B89*(1+($I$28+$I$29*A89)/(1282900)+($I$30+A89*$I$31-$I$32)/400)</f>
        <v>0.9361016556320936</v>
      </c>
      <c r="D89" s="2">
        <f aca="true" t="shared" si="7" ref="D89:D152">G$18</f>
        <v>0.9589973955978341</v>
      </c>
      <c r="E89" s="1">
        <f aca="true" t="shared" si="8" ref="E89:E152">E88+(A89-A88)/D89</f>
        <v>93.79587516390036</v>
      </c>
    </row>
    <row r="90" spans="1:5" ht="15.75">
      <c r="A90" s="1">
        <v>89.95</v>
      </c>
      <c r="B90" s="1">
        <v>1.039</v>
      </c>
      <c r="C90" s="1">
        <f t="shared" si="6"/>
        <v>1.0173740797089386</v>
      </c>
      <c r="D90" s="2">
        <f t="shared" si="7"/>
        <v>0.9589973955978341</v>
      </c>
      <c r="E90" s="1">
        <f t="shared" si="8"/>
        <v>93.79587516390036</v>
      </c>
    </row>
    <row r="91" spans="1:5" ht="15.75">
      <c r="A91" s="1">
        <v>92.5</v>
      </c>
      <c r="B91" s="1">
        <v>0.856</v>
      </c>
      <c r="C91" s="1">
        <f t="shared" si="6"/>
        <v>0.8383184760718706</v>
      </c>
      <c r="D91" s="2">
        <f t="shared" si="7"/>
        <v>0.9589973955978341</v>
      </c>
      <c r="E91" s="1">
        <f t="shared" si="8"/>
        <v>96.45490219745173</v>
      </c>
    </row>
    <row r="92" spans="1:5" ht="15.75">
      <c r="A92" s="1">
        <v>92.5</v>
      </c>
      <c r="B92" s="1">
        <v>0.928</v>
      </c>
      <c r="C92" s="1">
        <f t="shared" si="6"/>
        <v>0.9088312450872617</v>
      </c>
      <c r="D92" s="2">
        <f t="shared" si="7"/>
        <v>0.9589973955978341</v>
      </c>
      <c r="E92" s="1">
        <f t="shared" si="8"/>
        <v>96.45490219745173</v>
      </c>
    </row>
    <row r="93" spans="1:5" ht="15.75">
      <c r="A93" s="1">
        <v>94.95</v>
      </c>
      <c r="B93" s="1">
        <v>1</v>
      </c>
      <c r="C93" s="1">
        <f t="shared" si="6"/>
        <v>0.9794959927442981</v>
      </c>
      <c r="D93" s="2">
        <f t="shared" si="7"/>
        <v>0.9589973955978341</v>
      </c>
      <c r="E93" s="1">
        <f t="shared" si="8"/>
        <v>99.00965366105991</v>
      </c>
    </row>
    <row r="94" spans="1:5" ht="15.75">
      <c r="A94" s="1">
        <v>94.95</v>
      </c>
      <c r="B94" s="1">
        <v>1.007</v>
      </c>
      <c r="C94" s="1">
        <f t="shared" si="6"/>
        <v>0.9863524646935081</v>
      </c>
      <c r="D94" s="2">
        <f t="shared" si="7"/>
        <v>0.9589973955978341</v>
      </c>
      <c r="E94" s="1">
        <f t="shared" si="8"/>
        <v>99.00965366105991</v>
      </c>
    </row>
    <row r="95" spans="1:5" ht="15.75">
      <c r="A95" s="1">
        <v>94.95</v>
      </c>
      <c r="B95" s="1">
        <v>1.018</v>
      </c>
      <c r="C95" s="1">
        <f t="shared" si="6"/>
        <v>0.9971269206136955</v>
      </c>
      <c r="D95" s="2">
        <f t="shared" si="7"/>
        <v>0.9589973955978341</v>
      </c>
      <c r="E95" s="1">
        <f t="shared" si="8"/>
        <v>99.00965366105991</v>
      </c>
    </row>
    <row r="96" spans="1:5" ht="15.75">
      <c r="A96" s="1">
        <v>97.95</v>
      </c>
      <c r="B96" s="1">
        <v>0.99</v>
      </c>
      <c r="C96" s="1">
        <f t="shared" si="6"/>
        <v>0.9698852681497886</v>
      </c>
      <c r="D96" s="2">
        <f t="shared" si="7"/>
        <v>0.9589973955978341</v>
      </c>
      <c r="E96" s="1">
        <f t="shared" si="8"/>
        <v>102.13792075935565</v>
      </c>
    </row>
    <row r="97" spans="1:5" ht="15.75">
      <c r="A97" s="1">
        <v>97.95</v>
      </c>
      <c r="B97" s="1">
        <v>1</v>
      </c>
      <c r="C97" s="1">
        <f t="shared" si="6"/>
        <v>0.9796820890401905</v>
      </c>
      <c r="D97" s="2">
        <f t="shared" si="7"/>
        <v>0.9589973955978341</v>
      </c>
      <c r="E97" s="1">
        <f t="shared" si="8"/>
        <v>102.13792075935565</v>
      </c>
    </row>
    <row r="98" spans="1:5" ht="15.75">
      <c r="A98" s="1">
        <v>100.95</v>
      </c>
      <c r="B98" s="1">
        <v>1.066</v>
      </c>
      <c r="C98" s="1">
        <f t="shared" si="6"/>
        <v>1.0445394855682644</v>
      </c>
      <c r="D98" s="2">
        <f t="shared" si="7"/>
        <v>0.9589973955978341</v>
      </c>
      <c r="E98" s="1">
        <f t="shared" si="8"/>
        <v>105.26618785765139</v>
      </c>
    </row>
    <row r="99" spans="1:5" ht="15.75">
      <c r="A99" s="1">
        <v>100.95</v>
      </c>
      <c r="B99" s="1">
        <v>1.069</v>
      </c>
      <c r="C99" s="1">
        <f t="shared" si="6"/>
        <v>1.0474790901242725</v>
      </c>
      <c r="D99" s="2">
        <f t="shared" si="7"/>
        <v>0.9589973955978341</v>
      </c>
      <c r="E99" s="1">
        <f t="shared" si="8"/>
        <v>105.26618785765139</v>
      </c>
    </row>
    <row r="100" spans="1:5" ht="15.75">
      <c r="A100" s="1">
        <v>104.45</v>
      </c>
      <c r="B100" s="1">
        <v>1.04</v>
      </c>
      <c r="C100" s="1">
        <f t="shared" si="6"/>
        <v>1.0192887095885423</v>
      </c>
      <c r="D100" s="2">
        <f t="shared" si="7"/>
        <v>0.9589973955978341</v>
      </c>
      <c r="E100" s="1">
        <f t="shared" si="8"/>
        <v>108.91583280566307</v>
      </c>
    </row>
    <row r="101" spans="1:5" ht="15.75">
      <c r="A101" s="1">
        <v>104.45</v>
      </c>
      <c r="B101" s="1">
        <v>1.06</v>
      </c>
      <c r="C101" s="1">
        <f t="shared" si="6"/>
        <v>1.038890415542168</v>
      </c>
      <c r="D101" s="2">
        <f t="shared" si="7"/>
        <v>0.9589973955978341</v>
      </c>
      <c r="E101" s="1">
        <f t="shared" si="8"/>
        <v>108.91583280566307</v>
      </c>
    </row>
    <row r="102" spans="1:5" ht="15.75">
      <c r="A102" s="1">
        <v>107.45</v>
      </c>
      <c r="B102" s="1">
        <v>0.975</v>
      </c>
      <c r="C102" s="1">
        <f t="shared" si="6"/>
        <v>0.9557646091277535</v>
      </c>
      <c r="D102" s="2">
        <f t="shared" si="7"/>
        <v>0.9589973955978341</v>
      </c>
      <c r="E102" s="1">
        <f t="shared" si="8"/>
        <v>112.04409990395881</v>
      </c>
    </row>
    <row r="103" spans="1:5" ht="15.75">
      <c r="A103" s="1">
        <v>107.45</v>
      </c>
      <c r="B103" s="1">
        <v>1.024</v>
      </c>
      <c r="C103" s="1">
        <f t="shared" si="6"/>
        <v>1.0037979074326355</v>
      </c>
      <c r="D103" s="2">
        <f t="shared" si="7"/>
        <v>0.9589973955978341</v>
      </c>
      <c r="E103" s="1">
        <f t="shared" si="8"/>
        <v>112.04409990395881</v>
      </c>
    </row>
    <row r="104" spans="1:5" ht="15.75">
      <c r="A104" s="1">
        <v>107.45</v>
      </c>
      <c r="B104" s="1">
        <v>1.052</v>
      </c>
      <c r="C104" s="1">
        <f t="shared" si="6"/>
        <v>1.0312455064639967</v>
      </c>
      <c r="D104" s="2">
        <f t="shared" si="7"/>
        <v>0.9589973955978341</v>
      </c>
      <c r="E104" s="1">
        <f t="shared" si="8"/>
        <v>112.04409990395881</v>
      </c>
    </row>
    <row r="105" spans="1:5" ht="15.75">
      <c r="A105" s="1">
        <v>110.45</v>
      </c>
      <c r="B105" s="1">
        <v>0.995</v>
      </c>
      <c r="C105" s="1">
        <f t="shared" si="6"/>
        <v>0.9755552028217102</v>
      </c>
      <c r="D105" s="2">
        <f t="shared" si="7"/>
        <v>0.9589973955978341</v>
      </c>
      <c r="E105" s="1">
        <f t="shared" si="8"/>
        <v>115.17236700225455</v>
      </c>
    </row>
    <row r="106" spans="1:5" ht="15.75">
      <c r="A106" s="1">
        <v>110.45</v>
      </c>
      <c r="B106" s="1">
        <v>1.022</v>
      </c>
      <c r="C106" s="1">
        <f t="shared" si="6"/>
        <v>1.0020275550590831</v>
      </c>
      <c r="D106" s="2">
        <f t="shared" si="7"/>
        <v>0.9589973955978341</v>
      </c>
      <c r="E106" s="1">
        <f t="shared" si="8"/>
        <v>115.17236700225455</v>
      </c>
    </row>
    <row r="107" spans="1:5" ht="15.75">
      <c r="A107" s="1">
        <v>110.45</v>
      </c>
      <c r="B107" s="1">
        <v>1.029</v>
      </c>
      <c r="C107" s="1">
        <f t="shared" si="6"/>
        <v>1.0088907574909947</v>
      </c>
      <c r="D107" s="2">
        <f t="shared" si="7"/>
        <v>0.9589973955978341</v>
      </c>
      <c r="E107" s="1">
        <f t="shared" si="8"/>
        <v>115.17236700225455</v>
      </c>
    </row>
    <row r="108" spans="1:5" ht="15.75">
      <c r="A108" s="1">
        <v>113.95</v>
      </c>
      <c r="B108" s="1">
        <v>1.021</v>
      </c>
      <c r="C108" s="1">
        <f t="shared" si="6"/>
        <v>1.0012687692732674</v>
      </c>
      <c r="D108" s="2">
        <f t="shared" si="7"/>
        <v>0.9589973955978341</v>
      </c>
      <c r="E108" s="1">
        <f t="shared" si="8"/>
        <v>118.82201195026623</v>
      </c>
    </row>
    <row r="109" spans="1:5" ht="15.75">
      <c r="A109" s="1">
        <v>113.95</v>
      </c>
      <c r="B109" s="1">
        <v>1.033</v>
      </c>
      <c r="C109" s="1">
        <f t="shared" si="6"/>
        <v>1.0130368645046868</v>
      </c>
      <c r="D109" s="2">
        <f t="shared" si="7"/>
        <v>0.9589973955978341</v>
      </c>
      <c r="E109" s="1">
        <f t="shared" si="8"/>
        <v>118.82201195026623</v>
      </c>
    </row>
    <row r="110" spans="1:5" ht="15.75">
      <c r="A110" s="1">
        <v>116.95</v>
      </c>
      <c r="B110" s="1">
        <v>1.041</v>
      </c>
      <c r="C110" s="1">
        <f t="shared" si="6"/>
        <v>1.0210759875696571</v>
      </c>
      <c r="D110" s="2">
        <f t="shared" si="7"/>
        <v>0.9589973955978341</v>
      </c>
      <c r="E110" s="1">
        <f t="shared" si="8"/>
        <v>121.95027904856197</v>
      </c>
    </row>
    <row r="111" spans="1:5" ht="15.75">
      <c r="A111" s="1">
        <v>116.95</v>
      </c>
      <c r="B111" s="1">
        <v>1.059</v>
      </c>
      <c r="C111" s="1">
        <f t="shared" si="6"/>
        <v>1.0387314801501122</v>
      </c>
      <c r="D111" s="2">
        <f t="shared" si="7"/>
        <v>0.9589973955978341</v>
      </c>
      <c r="E111" s="1">
        <f t="shared" si="8"/>
        <v>121.95027904856197</v>
      </c>
    </row>
    <row r="112" spans="1:5" ht="15.75">
      <c r="A112" s="1">
        <v>119.95</v>
      </c>
      <c r="B112" s="1">
        <v>1.01</v>
      </c>
      <c r="C112" s="1">
        <f t="shared" si="6"/>
        <v>0.990857263162169</v>
      </c>
      <c r="D112" s="2">
        <f t="shared" si="7"/>
        <v>0.9589973955978341</v>
      </c>
      <c r="E112" s="1">
        <f t="shared" si="8"/>
        <v>125.0785461468577</v>
      </c>
    </row>
    <row r="113" spans="1:5" ht="15.75">
      <c r="A113" s="1">
        <v>119.95</v>
      </c>
      <c r="B113" s="1">
        <v>1.01</v>
      </c>
      <c r="C113" s="1">
        <f t="shared" si="6"/>
        <v>0.990857263162169</v>
      </c>
      <c r="D113" s="2">
        <f t="shared" si="7"/>
        <v>0.9589973955978341</v>
      </c>
      <c r="E113" s="1">
        <f t="shared" si="8"/>
        <v>125.0785461468577</v>
      </c>
    </row>
    <row r="114" spans="1:5" ht="15.75">
      <c r="A114" s="1">
        <v>119.95</v>
      </c>
      <c r="B114" s="1">
        <v>1.023</v>
      </c>
      <c r="C114" s="1">
        <f t="shared" si="6"/>
        <v>1.0036108714999</v>
      </c>
      <c r="D114" s="2">
        <f t="shared" si="7"/>
        <v>0.9589973955978341</v>
      </c>
      <c r="E114" s="1">
        <f t="shared" si="8"/>
        <v>125.0785461468577</v>
      </c>
    </row>
    <row r="115" spans="1:5" ht="15.75">
      <c r="A115" s="1">
        <v>123.45</v>
      </c>
      <c r="B115" s="1">
        <v>1.009</v>
      </c>
      <c r="C115" s="1">
        <f t="shared" si="6"/>
        <v>0.9900952827232734</v>
      </c>
      <c r="D115" s="2">
        <f t="shared" si="7"/>
        <v>0.9589973955978341</v>
      </c>
      <c r="E115" s="1">
        <f t="shared" si="8"/>
        <v>128.7281910948694</v>
      </c>
    </row>
    <row r="116" spans="1:5" ht="15.75">
      <c r="A116" s="1">
        <v>123.45</v>
      </c>
      <c r="B116" s="1">
        <v>1.022</v>
      </c>
      <c r="C116" s="1">
        <f t="shared" si="6"/>
        <v>1.002851713521492</v>
      </c>
      <c r="D116" s="2">
        <f t="shared" si="7"/>
        <v>0.9589973955978341</v>
      </c>
      <c r="E116" s="1">
        <f t="shared" si="8"/>
        <v>128.7281910948694</v>
      </c>
    </row>
    <row r="117" spans="1:5" ht="15.75">
      <c r="A117" s="1">
        <v>123.45</v>
      </c>
      <c r="B117" s="1">
        <v>1.025</v>
      </c>
      <c r="C117" s="1">
        <f t="shared" si="6"/>
        <v>1.0057955052441578</v>
      </c>
      <c r="D117" s="2">
        <f t="shared" si="7"/>
        <v>0.9589973955978341</v>
      </c>
      <c r="E117" s="1">
        <f t="shared" si="8"/>
        <v>128.7281910948694</v>
      </c>
    </row>
    <row r="118" spans="1:5" ht="15.75">
      <c r="A118" s="1">
        <v>126.45</v>
      </c>
      <c r="B118" s="1">
        <v>0.944</v>
      </c>
      <c r="C118" s="1">
        <f t="shared" si="6"/>
        <v>0.9264888036355029</v>
      </c>
      <c r="D118" s="2">
        <f t="shared" si="7"/>
        <v>0.9589973955978341</v>
      </c>
      <c r="E118" s="1">
        <f t="shared" si="8"/>
        <v>131.85645819316514</v>
      </c>
    </row>
    <row r="119" spans="1:5" ht="15.75">
      <c r="A119" s="1">
        <v>126.45</v>
      </c>
      <c r="B119" s="1">
        <v>0.949</v>
      </c>
      <c r="C119" s="1">
        <f t="shared" si="6"/>
        <v>0.9313960536547587</v>
      </c>
      <c r="D119" s="2">
        <f t="shared" si="7"/>
        <v>0.9589973955978341</v>
      </c>
      <c r="E119" s="1">
        <f t="shared" si="8"/>
        <v>131.85645819316514</v>
      </c>
    </row>
    <row r="120" spans="1:5" ht="15.75">
      <c r="A120" s="1">
        <v>126.45</v>
      </c>
      <c r="B120" s="1">
        <v>0.969</v>
      </c>
      <c r="C120" s="1">
        <f t="shared" si="6"/>
        <v>0.9510250537317821</v>
      </c>
      <c r="D120" s="2">
        <f t="shared" si="7"/>
        <v>0.9589973955978341</v>
      </c>
      <c r="E120" s="1">
        <f t="shared" si="8"/>
        <v>131.85645819316514</v>
      </c>
    </row>
    <row r="121" spans="1:5" ht="15.75">
      <c r="A121" s="1">
        <v>129.45</v>
      </c>
      <c r="B121" s="1">
        <v>0.987</v>
      </c>
      <c r="C121" s="1">
        <f t="shared" si="6"/>
        <v>0.968874830845149</v>
      </c>
      <c r="D121" s="2">
        <f t="shared" si="7"/>
        <v>0.9589973955978341</v>
      </c>
      <c r="E121" s="1">
        <f t="shared" si="8"/>
        <v>134.98472529146085</v>
      </c>
    </row>
    <row r="122" spans="1:5" ht="15.75">
      <c r="A122" s="1">
        <v>129.45</v>
      </c>
      <c r="B122" s="1">
        <v>0.995</v>
      </c>
      <c r="C122" s="1">
        <f t="shared" si="6"/>
        <v>0.9767279196463255</v>
      </c>
      <c r="D122" s="2">
        <f t="shared" si="7"/>
        <v>0.9589973955978341</v>
      </c>
      <c r="E122" s="1">
        <f t="shared" si="8"/>
        <v>134.98472529146085</v>
      </c>
    </row>
    <row r="123" spans="1:5" ht="15.75">
      <c r="A123" s="1">
        <v>132.95</v>
      </c>
      <c r="B123" s="1">
        <v>0.994</v>
      </c>
      <c r="C123" s="1">
        <f t="shared" si="6"/>
        <v>0.9759620932173152</v>
      </c>
      <c r="D123" s="2">
        <f t="shared" si="7"/>
        <v>0.9589973955978341</v>
      </c>
      <c r="E123" s="1">
        <f t="shared" si="8"/>
        <v>138.63437023947253</v>
      </c>
    </row>
    <row r="124" spans="1:5" ht="15.75">
      <c r="A124" s="1">
        <v>132.95</v>
      </c>
      <c r="B124" s="1">
        <v>0.996</v>
      </c>
      <c r="C124" s="1">
        <f t="shared" si="6"/>
        <v>0.9779257996422998</v>
      </c>
      <c r="D124" s="2">
        <f t="shared" si="7"/>
        <v>0.9589973955978341</v>
      </c>
      <c r="E124" s="1">
        <f t="shared" si="8"/>
        <v>138.63437023947253</v>
      </c>
    </row>
    <row r="125" spans="1:5" ht="15.75">
      <c r="A125" s="1">
        <v>135.95</v>
      </c>
      <c r="B125" s="1">
        <v>0.976</v>
      </c>
      <c r="C125" s="1">
        <f t="shared" si="6"/>
        <v>0.9584703653772454</v>
      </c>
      <c r="D125" s="2">
        <f t="shared" si="7"/>
        <v>0.9589973955978341</v>
      </c>
      <c r="E125" s="1">
        <f t="shared" si="8"/>
        <v>141.76263733776827</v>
      </c>
    </row>
    <row r="126" spans="1:5" ht="15.75">
      <c r="A126" s="1">
        <v>135.95</v>
      </c>
      <c r="B126" s="1">
        <v>0.982</v>
      </c>
      <c r="C126" s="1">
        <f t="shared" si="6"/>
        <v>0.9643626012299743</v>
      </c>
      <c r="D126" s="2">
        <f t="shared" si="7"/>
        <v>0.9589973955978341</v>
      </c>
      <c r="E126" s="1">
        <f t="shared" si="8"/>
        <v>141.76263733776827</v>
      </c>
    </row>
    <row r="127" spans="1:5" ht="15.75">
      <c r="A127" s="1">
        <v>135.95</v>
      </c>
      <c r="B127" s="1">
        <v>0.992</v>
      </c>
      <c r="C127" s="1">
        <f t="shared" si="6"/>
        <v>0.9741829943178559</v>
      </c>
      <c r="D127" s="2">
        <f t="shared" si="7"/>
        <v>0.9589973955978341</v>
      </c>
      <c r="E127" s="1">
        <f t="shared" si="8"/>
        <v>141.76263733776827</v>
      </c>
    </row>
    <row r="128" spans="1:5" ht="15.75">
      <c r="A128" s="1">
        <v>138.95</v>
      </c>
      <c r="B128" s="1">
        <v>0.973</v>
      </c>
      <c r="C128" s="1">
        <f t="shared" si="6"/>
        <v>0.9557053191467841</v>
      </c>
      <c r="D128" s="2">
        <f t="shared" si="7"/>
        <v>0.9589973955978341</v>
      </c>
      <c r="E128" s="1">
        <f t="shared" si="8"/>
        <v>144.890904436064</v>
      </c>
    </row>
    <row r="129" spans="1:5" ht="15.75">
      <c r="A129" s="1">
        <v>138.95</v>
      </c>
      <c r="B129" s="1">
        <v>0.983</v>
      </c>
      <c r="C129" s="1">
        <f t="shared" si="6"/>
        <v>0.9655275731976247</v>
      </c>
      <c r="D129" s="2">
        <f t="shared" si="7"/>
        <v>0.9589973955978341</v>
      </c>
      <c r="E129" s="1">
        <f t="shared" si="8"/>
        <v>144.890904436064</v>
      </c>
    </row>
    <row r="130" spans="1:5" ht="15.75">
      <c r="A130" s="1">
        <v>142.45</v>
      </c>
      <c r="B130" s="1">
        <v>0.914</v>
      </c>
      <c r="C130" s="1">
        <f t="shared" si="6"/>
        <v>0.897952460930345</v>
      </c>
      <c r="D130" s="2">
        <f t="shared" si="7"/>
        <v>0.9589973955978341</v>
      </c>
      <c r="E130" s="1">
        <f t="shared" si="8"/>
        <v>148.5405493840757</v>
      </c>
    </row>
    <row r="131" spans="1:5" ht="15.75">
      <c r="A131" s="1">
        <v>142.45</v>
      </c>
      <c r="B131" s="1">
        <v>0.916</v>
      </c>
      <c r="C131" s="1">
        <f t="shared" si="6"/>
        <v>0.8999173459652036</v>
      </c>
      <c r="D131" s="2">
        <f t="shared" si="7"/>
        <v>0.9589973955978341</v>
      </c>
      <c r="E131" s="1">
        <f t="shared" si="8"/>
        <v>148.5405493840757</v>
      </c>
    </row>
    <row r="132" spans="1:5" ht="15.75">
      <c r="A132" s="1">
        <v>142.45</v>
      </c>
      <c r="B132" s="1">
        <v>0.964</v>
      </c>
      <c r="C132" s="1">
        <f t="shared" si="6"/>
        <v>0.947074586801808</v>
      </c>
      <c r="D132" s="2">
        <f t="shared" si="7"/>
        <v>0.9589973955978341</v>
      </c>
      <c r="E132" s="1">
        <f t="shared" si="8"/>
        <v>148.5405493840757</v>
      </c>
    </row>
    <row r="133" spans="1:5" ht="15.75">
      <c r="A133" s="1">
        <v>145.45</v>
      </c>
      <c r="B133" s="1">
        <v>0.97</v>
      </c>
      <c r="C133" s="1">
        <f t="shared" si="6"/>
        <v>0.9531497553133992</v>
      </c>
      <c r="D133" s="2">
        <f t="shared" si="7"/>
        <v>0.9589973955978341</v>
      </c>
      <c r="E133" s="1">
        <f t="shared" si="8"/>
        <v>151.66881648237143</v>
      </c>
    </row>
    <row r="134" spans="1:5" ht="15.75">
      <c r="A134" s="1">
        <v>145.45</v>
      </c>
      <c r="B134" s="1">
        <v>0.972</v>
      </c>
      <c r="C134" s="1">
        <f t="shared" si="6"/>
        <v>0.9551150125408495</v>
      </c>
      <c r="D134" s="2">
        <f t="shared" si="7"/>
        <v>0.9589973955978341</v>
      </c>
      <c r="E134" s="1">
        <f t="shared" si="8"/>
        <v>151.66881648237143</v>
      </c>
    </row>
    <row r="135" spans="1:5" ht="15.75">
      <c r="A135" s="1">
        <v>148.45</v>
      </c>
      <c r="B135" s="1">
        <v>1.004</v>
      </c>
      <c r="C135" s="1">
        <f t="shared" si="6"/>
        <v>0.9867459688611304</v>
      </c>
      <c r="D135" s="2">
        <f t="shared" si="7"/>
        <v>0.9589973955978341</v>
      </c>
      <c r="E135" s="1">
        <f t="shared" si="8"/>
        <v>154.79708358066716</v>
      </c>
    </row>
    <row r="136" spans="1:5" ht="15.75">
      <c r="A136" s="1">
        <v>148.45</v>
      </c>
      <c r="B136" s="1">
        <v>1.017</v>
      </c>
      <c r="C136" s="1">
        <f t="shared" si="6"/>
        <v>0.9995225600914039</v>
      </c>
      <c r="D136" s="2">
        <f t="shared" si="7"/>
        <v>0.9589973955978341</v>
      </c>
      <c r="E136" s="1">
        <f t="shared" si="8"/>
        <v>154.79708358066716</v>
      </c>
    </row>
    <row r="137" spans="1:5" ht="15.75">
      <c r="A137" s="1">
        <v>151.95</v>
      </c>
      <c r="B137" s="1">
        <v>0.95</v>
      </c>
      <c r="C137" s="1">
        <f t="shared" si="6"/>
        <v>0.9338802312479414</v>
      </c>
      <c r="D137" s="2">
        <f t="shared" si="7"/>
        <v>0.9589973955978341</v>
      </c>
      <c r="E137" s="1">
        <f t="shared" si="8"/>
        <v>158.44672852867885</v>
      </c>
    </row>
    <row r="138" spans="1:5" ht="15.75">
      <c r="A138" s="1">
        <v>151.95</v>
      </c>
      <c r="B138" s="1">
        <v>0.984</v>
      </c>
      <c r="C138" s="1">
        <f t="shared" si="6"/>
        <v>0.9673033132083941</v>
      </c>
      <c r="D138" s="2">
        <f t="shared" si="7"/>
        <v>0.9589973955978341</v>
      </c>
      <c r="E138" s="1">
        <f t="shared" si="8"/>
        <v>158.44672852867885</v>
      </c>
    </row>
    <row r="139" spans="1:5" ht="15.75">
      <c r="A139" s="1">
        <v>155.05</v>
      </c>
      <c r="B139" s="1">
        <v>0.916</v>
      </c>
      <c r="C139" s="1">
        <f t="shared" si="6"/>
        <v>0.9006332956347608</v>
      </c>
      <c r="D139" s="2">
        <f t="shared" si="7"/>
        <v>0.9589973955978341</v>
      </c>
      <c r="E139" s="1">
        <f t="shared" si="8"/>
        <v>161.6792711969178</v>
      </c>
    </row>
    <row r="140" spans="1:5" ht="15.75">
      <c r="A140" s="1">
        <v>159.95</v>
      </c>
      <c r="B140" s="1">
        <v>1.042</v>
      </c>
      <c r="C140" s="1">
        <f t="shared" si="6"/>
        <v>1.0248362584798234</v>
      </c>
      <c r="D140" s="2">
        <f t="shared" si="7"/>
        <v>0.9589973955978341</v>
      </c>
      <c r="E140" s="1">
        <f t="shared" si="8"/>
        <v>166.78877412413414</v>
      </c>
    </row>
    <row r="141" spans="1:5" ht="15.75">
      <c r="A141" s="1">
        <v>159.95</v>
      </c>
      <c r="B141" s="1">
        <v>1.048</v>
      </c>
      <c r="C141" s="1">
        <f t="shared" si="6"/>
        <v>1.0307374269547551</v>
      </c>
      <c r="D141" s="2">
        <f t="shared" si="7"/>
        <v>0.9589973955978341</v>
      </c>
      <c r="E141" s="1">
        <f t="shared" si="8"/>
        <v>166.78877412413414</v>
      </c>
    </row>
    <row r="142" spans="1:5" ht="15.75">
      <c r="A142" s="1">
        <v>159.95</v>
      </c>
      <c r="B142" s="1">
        <v>1.052</v>
      </c>
      <c r="C142" s="1">
        <f t="shared" si="6"/>
        <v>1.0346715392713763</v>
      </c>
      <c r="D142" s="2">
        <f t="shared" si="7"/>
        <v>0.9589973955978341</v>
      </c>
      <c r="E142" s="1">
        <f t="shared" si="8"/>
        <v>166.78877412413414</v>
      </c>
    </row>
    <row r="143" spans="1:5" ht="15.75">
      <c r="A143" s="1">
        <v>164.45</v>
      </c>
      <c r="B143" s="1">
        <v>0.902</v>
      </c>
      <c r="C143" s="1">
        <f t="shared" si="6"/>
        <v>0.8873941156864236</v>
      </c>
      <c r="D143" s="2">
        <f t="shared" si="7"/>
        <v>0.9589973955978341</v>
      </c>
      <c r="E143" s="1">
        <f t="shared" si="8"/>
        <v>171.48117477157774</v>
      </c>
    </row>
    <row r="144" spans="1:5" ht="15.75">
      <c r="A144" s="1">
        <v>164.45</v>
      </c>
      <c r="B144" s="1">
        <v>0.938</v>
      </c>
      <c r="C144" s="1">
        <f t="shared" si="6"/>
        <v>0.9228111757359925</v>
      </c>
      <c r="D144" s="2">
        <f t="shared" si="7"/>
        <v>0.9589973955978341</v>
      </c>
      <c r="E144" s="1">
        <f t="shared" si="8"/>
        <v>171.48117477157774</v>
      </c>
    </row>
    <row r="145" spans="1:5" ht="15.75">
      <c r="A145" s="1">
        <v>169.45</v>
      </c>
      <c r="B145" s="1">
        <v>0.878</v>
      </c>
      <c r="C145" s="1">
        <f t="shared" si="6"/>
        <v>0.8640550632330335</v>
      </c>
      <c r="D145" s="2">
        <f t="shared" si="7"/>
        <v>0.9589973955978341</v>
      </c>
      <c r="E145" s="1">
        <f t="shared" si="8"/>
        <v>176.6949532687373</v>
      </c>
    </row>
    <row r="146" spans="1:5" ht="15.75">
      <c r="A146" s="1">
        <v>169.45</v>
      </c>
      <c r="B146" s="1">
        <v>0.906</v>
      </c>
      <c r="C146" s="1">
        <f t="shared" si="6"/>
        <v>0.8916103499876178</v>
      </c>
      <c r="D146" s="2">
        <f t="shared" si="7"/>
        <v>0.9589973955978341</v>
      </c>
      <c r="E146" s="1">
        <f t="shared" si="8"/>
        <v>176.6949532687373</v>
      </c>
    </row>
    <row r="147" spans="1:5" ht="15.75">
      <c r="A147" s="1">
        <v>173.95</v>
      </c>
      <c r="B147" s="1">
        <v>0.898</v>
      </c>
      <c r="C147" s="1">
        <f t="shared" si="6"/>
        <v>0.8839880826254466</v>
      </c>
      <c r="D147" s="2">
        <f t="shared" si="7"/>
        <v>0.9589973955978341</v>
      </c>
      <c r="E147" s="1">
        <f t="shared" si="8"/>
        <v>181.3873539161809</v>
      </c>
    </row>
    <row r="148" spans="1:5" ht="15.75">
      <c r="A148" s="1">
        <v>173.95</v>
      </c>
      <c r="B148" s="1">
        <v>0.932</v>
      </c>
      <c r="C148" s="1">
        <f t="shared" si="6"/>
        <v>0.9174575645956751</v>
      </c>
      <c r="D148" s="2">
        <f t="shared" si="7"/>
        <v>0.9589973955978341</v>
      </c>
      <c r="E148" s="1">
        <f t="shared" si="8"/>
        <v>181.3873539161809</v>
      </c>
    </row>
    <row r="149" spans="1:5" ht="15.75">
      <c r="A149" s="1">
        <v>180.45</v>
      </c>
      <c r="B149" s="1">
        <v>0.974</v>
      </c>
      <c r="C149" s="1">
        <f t="shared" si="6"/>
        <v>0.9591949440106241</v>
      </c>
      <c r="D149" s="2">
        <f t="shared" si="7"/>
        <v>0.9589973955978341</v>
      </c>
      <c r="E149" s="1">
        <f t="shared" si="8"/>
        <v>188.16526596248832</v>
      </c>
    </row>
    <row r="150" spans="1:5" ht="15.75">
      <c r="A150" s="1">
        <v>180.45</v>
      </c>
      <c r="B150" s="1">
        <v>0.978</v>
      </c>
      <c r="C150" s="1">
        <f t="shared" si="6"/>
        <v>0.963134142959333</v>
      </c>
      <c r="D150" s="2">
        <f t="shared" si="7"/>
        <v>0.9589973955978341</v>
      </c>
      <c r="E150" s="1">
        <f t="shared" si="8"/>
        <v>188.16526596248832</v>
      </c>
    </row>
    <row r="151" spans="1:5" ht="15.75">
      <c r="A151" s="1">
        <v>183.45</v>
      </c>
      <c r="B151" s="1">
        <v>0.763</v>
      </c>
      <c r="C151" s="1">
        <f t="shared" si="6"/>
        <v>0.7515441909399941</v>
      </c>
      <c r="D151" s="2">
        <f t="shared" si="7"/>
        <v>0.9589973955978341</v>
      </c>
      <c r="E151" s="1">
        <f t="shared" si="8"/>
        <v>191.29353306078406</v>
      </c>
    </row>
    <row r="152" spans="1:5" ht="15.75">
      <c r="A152" s="1">
        <v>183.45</v>
      </c>
      <c r="B152" s="1">
        <v>0.85</v>
      </c>
      <c r="C152" s="1">
        <f t="shared" si="6"/>
        <v>0.8372379584521559</v>
      </c>
      <c r="D152" s="2">
        <f t="shared" si="7"/>
        <v>0.9589973955978341</v>
      </c>
      <c r="E152" s="1">
        <f t="shared" si="8"/>
        <v>191.29353306078406</v>
      </c>
    </row>
    <row r="153" spans="1:5" ht="15.75">
      <c r="A153" s="1">
        <v>186.45</v>
      </c>
      <c r="B153" s="1">
        <v>0.916</v>
      </c>
      <c r="C153" s="1">
        <f aca="true" t="shared" si="9" ref="C153:C160">B153*(1+($I$28+$I$29*A153)/(1282900)+($I$30+A153*$I$31-$I$32)/400)</f>
        <v>0.9024174876684197</v>
      </c>
      <c r="D153" s="2">
        <f aca="true" t="shared" si="10" ref="D153:D160">G$18</f>
        <v>0.9589973955978341</v>
      </c>
      <c r="E153" s="1">
        <f aca="true" t="shared" si="11" ref="E153:E160">E152+(A153-A152)/D153</f>
        <v>194.4218001590798</v>
      </c>
    </row>
    <row r="154" spans="1:5" ht="15.75">
      <c r="A154" s="1">
        <v>186.45</v>
      </c>
      <c r="B154" s="1">
        <v>0.938</v>
      </c>
      <c r="C154" s="1">
        <f t="shared" si="9"/>
        <v>0.9240912701233379</v>
      </c>
      <c r="D154" s="2">
        <f t="shared" si="10"/>
        <v>0.9589973955978341</v>
      </c>
      <c r="E154" s="1">
        <f t="shared" si="11"/>
        <v>194.4218001590798</v>
      </c>
    </row>
    <row r="155" spans="1:5" ht="15.75">
      <c r="A155" s="1">
        <v>189.95</v>
      </c>
      <c r="B155" s="1">
        <v>0.982</v>
      </c>
      <c r="C155" s="1">
        <f t="shared" si="9"/>
        <v>0.9676520393561688</v>
      </c>
      <c r="D155" s="2">
        <f t="shared" si="10"/>
        <v>0.9589973955978341</v>
      </c>
      <c r="E155" s="1">
        <f t="shared" si="11"/>
        <v>198.07144510709148</v>
      </c>
    </row>
    <row r="156" spans="1:5" ht="15.75">
      <c r="A156" s="1">
        <v>189.95</v>
      </c>
      <c r="B156" s="1">
        <v>1.011</v>
      </c>
      <c r="C156" s="1">
        <f t="shared" si="9"/>
        <v>0.9962283215774813</v>
      </c>
      <c r="D156" s="2">
        <f t="shared" si="10"/>
        <v>0.9589973955978341</v>
      </c>
      <c r="E156" s="1">
        <f t="shared" si="11"/>
        <v>198.07144510709148</v>
      </c>
    </row>
    <row r="157" spans="1:5" ht="15.75">
      <c r="A157" s="1">
        <v>195.95</v>
      </c>
      <c r="B157" s="1">
        <v>0.865</v>
      </c>
      <c r="C157" s="1">
        <f t="shared" si="9"/>
        <v>0.8526834680206984</v>
      </c>
      <c r="D157" s="2">
        <f t="shared" si="10"/>
        <v>0.9589973955978341</v>
      </c>
      <c r="E157" s="1">
        <f t="shared" si="11"/>
        <v>204.32797930368295</v>
      </c>
    </row>
    <row r="158" spans="1:5" ht="15.75">
      <c r="A158" s="1">
        <v>195.95</v>
      </c>
      <c r="B158" s="1">
        <v>0.958</v>
      </c>
      <c r="C158" s="1">
        <f t="shared" si="9"/>
        <v>0.9443592628483573</v>
      </c>
      <c r="D158" s="2">
        <f t="shared" si="10"/>
        <v>0.9589973955978341</v>
      </c>
      <c r="E158" s="1">
        <f t="shared" si="11"/>
        <v>204.32797930368295</v>
      </c>
    </row>
    <row r="159" spans="1:5" ht="15.75">
      <c r="A159" s="1">
        <v>199.45</v>
      </c>
      <c r="B159" s="1">
        <v>0.959</v>
      </c>
      <c r="C159" s="1">
        <f t="shared" si="9"/>
        <v>0.9455532348221176</v>
      </c>
      <c r="D159" s="2">
        <f t="shared" si="10"/>
        <v>0.9589973955978341</v>
      </c>
      <c r="E159" s="1">
        <f t="shared" si="11"/>
        <v>207.97762425169464</v>
      </c>
    </row>
    <row r="160" spans="1:5" ht="15.75">
      <c r="A160" s="1">
        <v>199.45</v>
      </c>
      <c r="B160" s="1">
        <v>0.983</v>
      </c>
      <c r="C160" s="1">
        <f t="shared" si="9"/>
        <v>0.9692167151513469</v>
      </c>
      <c r="D160" s="2">
        <f t="shared" si="10"/>
        <v>0.9589973955978341</v>
      </c>
      <c r="E160" s="1">
        <f t="shared" si="11"/>
        <v>207.97762425169464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3" sqref="F13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11.00390625" defaultRowHeight="15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