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20" yWindow="3260" windowWidth="16000" windowHeight="10880" activeTab="0"/>
  </bookViews>
  <sheets>
    <sheet name="SUM1" sheetId="1" r:id="rId1"/>
    <sheet name="SUM2" sheetId="2" r:id="rId2"/>
    <sheet name="Info" sheetId="3" r:id="rId3"/>
    <sheet name="1262" sheetId="4" r:id="rId4"/>
    <sheet name="1263" sheetId="5" r:id="rId5"/>
    <sheet name="1264" sheetId="6" r:id="rId6"/>
    <sheet name="1265" sheetId="7" r:id="rId7"/>
    <sheet name="1266" sheetId="8" r:id="rId8"/>
    <sheet name="1267" sheetId="9" r:id="rId9"/>
    <sheet name="BOWL" sheetId="10" r:id="rId10"/>
    <sheet name="HASE" sheetId="11" r:id="rId11"/>
    <sheet name="NICO" sheetId="12" r:id="rId12"/>
    <sheet name="SLUI" sheetId="13" r:id="rId13"/>
    <sheet name="SLUI&amp;KROON" sheetId="14" r:id="rId14"/>
    <sheet name="ETHOM" sheetId="15" r:id="rId15"/>
    <sheet name="SCHM" sheetId="16" r:id="rId16"/>
  </sheets>
  <definedNames>
    <definedName name="_xlnm._FilterDatabase" localSheetId="0" hidden="1">'SUM1'!$A$1:$T$179</definedName>
  </definedNames>
  <calcPr fullCalcOnLoad="1"/>
</workbook>
</file>

<file path=xl/sharedStrings.xml><?xml version="1.0" encoding="utf-8"?>
<sst xmlns="http://schemas.openxmlformats.org/spreadsheetml/2006/main" count="3701" uniqueCount="652">
  <si>
    <t>bottom (cm)</t>
  </si>
  <si>
    <t>Volume</t>
  </si>
  <si>
    <t>comments</t>
  </si>
  <si>
    <t>5cc (FULL)</t>
  </si>
  <si>
    <t>Risselmann (10 cc)</t>
  </si>
  <si>
    <t>BF/PF 18O, 13C, micropal., chemistry</t>
  </si>
  <si>
    <t>W</t>
  </si>
  <si>
    <t>BF/PF 18O/13C</t>
  </si>
  <si>
    <t>18434A</t>
  </si>
  <si>
    <t>Hathorne, E.</t>
  </si>
  <si>
    <t>Li/Ca, Mg/Ca, Mn/Ca, Sr/Ca</t>
  </si>
  <si>
    <t>Clay mineralogy</t>
  </si>
  <si>
    <t>S</t>
  </si>
  <si>
    <t>Ehrmann, W.</t>
  </si>
  <si>
    <t>Terr. XRD, grain size, ICP-AES</t>
  </si>
  <si>
    <t>REP</t>
  </si>
  <si>
    <t>18584A</t>
  </si>
  <si>
    <t>18468A</t>
  </si>
  <si>
    <t>18517A</t>
  </si>
  <si>
    <t>18518A</t>
  </si>
  <si>
    <t>18585A</t>
  </si>
  <si>
    <t>18519A</t>
  </si>
  <si>
    <t>Core</t>
  </si>
  <si>
    <t>Section</t>
  </si>
  <si>
    <t>position</t>
  </si>
  <si>
    <t>(cm)</t>
  </si>
  <si>
    <t>B. see separate spread sheet</t>
  </si>
  <si>
    <t>Maastrichtian</t>
  </si>
  <si>
    <t>13C, 15N of OM</t>
  </si>
  <si>
    <t>Eocene</t>
  </si>
  <si>
    <t>quarter-rounds?</t>
  </si>
  <si>
    <t>Pratt, L., Yamamoto, L.</t>
  </si>
  <si>
    <t>Major/minor el., Mo, Sb, U and REE</t>
  </si>
  <si>
    <t>Roehl (u-channel)</t>
  </si>
  <si>
    <t>uch</t>
  </si>
  <si>
    <t>18601A</t>
  </si>
  <si>
    <t>MIS 22-27</t>
  </si>
  <si>
    <t>Shipboard sampling</t>
  </si>
  <si>
    <t>3-BCR</t>
  </si>
  <si>
    <t>l. Mio.-m. Eoc.</t>
  </si>
  <si>
    <t>1 pilot sample, see list</t>
  </si>
  <si>
    <t>3 pilot samples, see list</t>
  </si>
  <si>
    <t>5 pilot samples, see list</t>
  </si>
  <si>
    <t>ETHOM</t>
  </si>
  <si>
    <t>Shipboard Biostrat. &amp; CC Samples</t>
  </si>
  <si>
    <t>BOWL</t>
  </si>
  <si>
    <t>HASE</t>
  </si>
  <si>
    <t>HATH</t>
  </si>
  <si>
    <t>HODE</t>
  </si>
  <si>
    <t>PP</t>
  </si>
  <si>
    <t>KELL</t>
  </si>
  <si>
    <t>KROO</t>
  </si>
  <si>
    <t>LEE</t>
  </si>
  <si>
    <t>LEUS</t>
  </si>
  <si>
    <t>LIU</t>
  </si>
  <si>
    <t>1265 CHANGED TO 1263 ACCORDING TO NICOLO MAIL</t>
  </si>
  <si>
    <t>Lee, Y.S.</t>
  </si>
  <si>
    <t>Pmag strat. rock mag.</t>
  </si>
  <si>
    <t>B</t>
  </si>
  <si>
    <t>CHANGED OR DECLINED</t>
  </si>
  <si>
    <t>Kroon</t>
  </si>
  <si>
    <t>Core</t>
  </si>
  <si>
    <t>Sec</t>
  </si>
  <si>
    <t>Top (cm)</t>
  </si>
  <si>
    <t>Bottom (cm)</t>
  </si>
  <si>
    <t>Depth (mbsf)</t>
  </si>
  <si>
    <t>Depth (mcd)</t>
  </si>
  <si>
    <t>10 cm</t>
  </si>
  <si>
    <t>5 cm</t>
  </si>
  <si>
    <t xml:space="preserve"> CC</t>
  </si>
  <si>
    <t>var.</t>
  </si>
  <si>
    <t>18595A</t>
  </si>
  <si>
    <t>Major el. (XRF scanner), hi-res PP</t>
  </si>
  <si>
    <t>mid-Pcene</t>
  </si>
  <si>
    <t>BF biostrat, paleodepth, paleoecology</t>
  </si>
  <si>
    <t>Smart, C.W.</t>
  </si>
  <si>
    <t>222.04-236.43 mcd: 1 sample / 15 cm</t>
  </si>
  <si>
    <t>96 samples</t>
  </si>
  <si>
    <t>220.46-236.43 mcd: 1 sample / 48 cm</t>
  </si>
  <si>
    <t>33 sample</t>
  </si>
  <si>
    <t xml:space="preserve">interval </t>
  </si>
  <si>
    <t>total #</t>
  </si>
  <si>
    <t>comments</t>
  </si>
  <si>
    <t>5H</t>
  </si>
  <si>
    <t>extension of quart.-round sampl.</t>
  </si>
  <si>
    <t>Clay, major/grain size</t>
  </si>
  <si>
    <t>Ehrmann. W</t>
  </si>
  <si>
    <t>l.Pcene-e.Eo.</t>
  </si>
  <si>
    <t>trace elements, REE (bulk)</t>
  </si>
  <si>
    <t>l.Olig.-e.Plio.</t>
  </si>
  <si>
    <t>e.Plio</t>
  </si>
  <si>
    <t>e.Mio.</t>
  </si>
  <si>
    <t>Leuschner, D.C.</t>
  </si>
  <si>
    <t>WALV-11B</t>
  </si>
  <si>
    <t>WALV-12A</t>
  </si>
  <si>
    <t>K-T</t>
  </si>
  <si>
    <t>Any</t>
  </si>
  <si>
    <t>Lee (u-channels)</t>
  </si>
  <si>
    <t>Magnetostrat., rock magnet.</t>
  </si>
  <si>
    <t>Pgene</t>
  </si>
  <si>
    <t>18O/13C</t>
  </si>
  <si>
    <t>Paleocene/Eocene Boundary Samples: Micah Nicolo</t>
  </si>
  <si>
    <t xml:space="preserve">Nicolo/Dickens </t>
  </si>
  <si>
    <t xml:space="preserve">18398A </t>
  </si>
  <si>
    <t xml:space="preserve">Riesselman/Lohmann </t>
  </si>
  <si>
    <t xml:space="preserve">Deferred </t>
  </si>
  <si>
    <t xml:space="preserve">18399A </t>
  </si>
  <si>
    <t xml:space="preserve">Pfuhl/Zahn/Hall </t>
  </si>
  <si>
    <t xml:space="preserve">Jan-14-2003 </t>
  </si>
  <si>
    <t xml:space="preserve">Decision Pending </t>
  </si>
  <si>
    <t xml:space="preserve">18400A </t>
  </si>
  <si>
    <t xml:space="preserve">Rio/Raffi/Fornaciari </t>
  </si>
  <si>
    <t xml:space="preserve">18401A </t>
  </si>
  <si>
    <t xml:space="preserve">Raffi/Zachos </t>
  </si>
  <si>
    <t xml:space="preserve">18404A </t>
  </si>
  <si>
    <t xml:space="preserve">Bowles </t>
  </si>
  <si>
    <t xml:space="preserve">Jan-15-2003 </t>
  </si>
  <si>
    <t>(age)</t>
  </si>
  <si>
    <t>(depth)</t>
  </si>
  <si>
    <t>Kroon (20 cc)</t>
  </si>
  <si>
    <t>Leuschnerr (20 cc)</t>
  </si>
  <si>
    <t>Hodell (20 cc)</t>
  </si>
  <si>
    <t>See list.</t>
  </si>
  <si>
    <t>Kroon, Hodell: all 2.5 cm?</t>
  </si>
  <si>
    <t>Resolve like 1262, which is the most challengin one.</t>
  </si>
  <si>
    <t>Rio, Fornaciari, Monechi</t>
  </si>
  <si>
    <t>18400A</t>
  </si>
  <si>
    <t>Calc. Nannofossils</t>
  </si>
  <si>
    <t>Paleoc.-e.Eo.</t>
  </si>
  <si>
    <t>Amann</t>
  </si>
  <si>
    <t>next to Kelly shipboard samples</t>
  </si>
  <si>
    <t>BF assembl., bolivinids, AR, paleoecology</t>
  </si>
  <si>
    <t>See list, only take remaining 2/sec</t>
  </si>
  <si>
    <t>Marino, M., Maiorano, P.</t>
  </si>
  <si>
    <t>Marino, M.</t>
  </si>
  <si>
    <t>n/a</t>
  </si>
  <si>
    <t>*If necessary, Site 1267 samples are requested as an alternate to Site 1262 samples,</t>
  </si>
  <si>
    <t>in order to accommodate the higher amount of 1262 P/E boundary sample requests.</t>
  </si>
  <si>
    <t>MCD (top)</t>
  </si>
  <si>
    <t>MCD (bottom)</t>
  </si>
  <si>
    <r>
      <t>Volume (cm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)</t>
    </r>
  </si>
  <si>
    <t>Resolution (every… cm)</t>
  </si>
  <si>
    <t>Total Sample Interval (mcd)</t>
  </si>
  <si>
    <t># of Samples</t>
  </si>
  <si>
    <t>Low-resolution Samples</t>
  </si>
  <si>
    <t>Hole</t>
  </si>
  <si>
    <t>Resolution (#/core)</t>
  </si>
  <si>
    <t>Shipboard Samples</t>
  </si>
  <si>
    <t>Core Range</t>
  </si>
  <si>
    <t>Resolution (#/section)</t>
  </si>
  <si>
    <t>20-30</t>
  </si>
  <si>
    <t>Shipboard Biostrat. Samples</t>
  </si>
  <si>
    <t>L</t>
  </si>
  <si>
    <t>H</t>
  </si>
  <si>
    <t>T</t>
  </si>
  <si>
    <t>top (cm)</t>
  </si>
  <si>
    <t>RATE (cm)</t>
  </si>
  <si>
    <t>VOL (ccm)</t>
  </si>
  <si>
    <t>Sample request fullfilled</t>
  </si>
  <si>
    <t>A,B</t>
  </si>
  <si>
    <t>declined</t>
  </si>
  <si>
    <t>no opportunity</t>
  </si>
  <si>
    <t>A</t>
  </si>
  <si>
    <t>Schellenberg, S.</t>
  </si>
  <si>
    <t>18466A</t>
  </si>
  <si>
    <t>Kroon, D.</t>
  </si>
  <si>
    <t>Maastrichtian</t>
  </si>
  <si>
    <t>A. shipboard CaCO3 (CARB) residues</t>
  </si>
  <si>
    <t>A. shipboard headspace (HS) residues</t>
  </si>
  <si>
    <t>along with IW sample</t>
  </si>
  <si>
    <t>Lohmann</t>
  </si>
  <si>
    <t>Raffi, I.</t>
  </si>
  <si>
    <t>18401A</t>
  </si>
  <si>
    <t>18587A</t>
  </si>
  <si>
    <t>FROZEN</t>
  </si>
  <si>
    <t>13C, 15N of org.</t>
  </si>
  <si>
    <t>18360A</t>
  </si>
  <si>
    <t>18362A</t>
  </si>
  <si>
    <t>18376A</t>
  </si>
  <si>
    <t>18382A</t>
  </si>
  <si>
    <t>18393A</t>
  </si>
  <si>
    <t>18395A</t>
  </si>
  <si>
    <t>18396A</t>
  </si>
  <si>
    <t>18398A</t>
  </si>
  <si>
    <t>Paleocene</t>
  </si>
  <si>
    <t>Top(cm)</t>
  </si>
  <si>
    <t>Bot(cm)</t>
  </si>
  <si>
    <t>Depth(mbsf)</t>
  </si>
  <si>
    <t>Depth(mcd)</t>
  </si>
  <si>
    <t xml:space="preserve">new samples </t>
  </si>
  <si>
    <t>mcd</t>
  </si>
  <si>
    <t>18588A</t>
  </si>
  <si>
    <t>18589A</t>
  </si>
  <si>
    <t>18594A</t>
  </si>
  <si>
    <t>Tuo</t>
  </si>
  <si>
    <t>clay, bulk 18O/13C, CaCO3, grain size</t>
  </si>
  <si>
    <t>E-O</t>
  </si>
  <si>
    <t>Shipboard sampling</t>
  </si>
  <si>
    <t>scoop</t>
  </si>
  <si>
    <t>1-SHIP</t>
  </si>
  <si>
    <t>2-BCR</t>
  </si>
  <si>
    <t xml:space="preserve">18587A </t>
  </si>
  <si>
    <t xml:space="preserve">MortShiSci </t>
  </si>
  <si>
    <t xml:space="preserve">May-02-2003 </t>
  </si>
  <si>
    <t xml:space="preserve">18588A </t>
  </si>
  <si>
    <t xml:space="preserve">Kroon/Lohmann/Smit </t>
  </si>
  <si>
    <t xml:space="preserve">18589A </t>
  </si>
  <si>
    <t xml:space="preserve">Kroon </t>
  </si>
  <si>
    <t xml:space="preserve">18590A </t>
  </si>
  <si>
    <t xml:space="preserve">Lourens </t>
  </si>
  <si>
    <t xml:space="preserve">May-04-2003 </t>
  </si>
  <si>
    <t xml:space="preserve">18591A </t>
  </si>
  <si>
    <t xml:space="preserve">18592A </t>
  </si>
  <si>
    <t>Shipboard sampling</t>
  </si>
  <si>
    <t>Lee, Y.S.</t>
  </si>
  <si>
    <t>Pmag strat. rock mag.</t>
  </si>
  <si>
    <t>MONE</t>
  </si>
  <si>
    <t>NICO</t>
  </si>
  <si>
    <t>RISS</t>
  </si>
  <si>
    <t>ROHL</t>
  </si>
  <si>
    <t>2/core lo-res</t>
  </si>
  <si>
    <t>VALL</t>
  </si>
  <si>
    <t>ZACH</t>
  </si>
  <si>
    <t>18516A</t>
  </si>
  <si>
    <t>Shipboard toothpick samples</t>
  </si>
  <si>
    <t>18O/13C, bulk</t>
  </si>
  <si>
    <t>A,B,C</t>
  </si>
  <si>
    <t>A,B,C,D</t>
  </si>
  <si>
    <t>B. FROZEN/freeze-dried, near shipboard sams</t>
  </si>
  <si>
    <t>Sluijs, A.</t>
  </si>
  <si>
    <t>Palynology</t>
  </si>
  <si>
    <t>Lee, Y.S.</t>
  </si>
  <si>
    <t>Pmag strat. rock mag.</t>
  </si>
  <si>
    <t>MGB</t>
  </si>
  <si>
    <t>A</t>
  </si>
  <si>
    <t>1 U_channel sample (2H6)</t>
  </si>
  <si>
    <t>Olduvai</t>
  </si>
  <si>
    <t>Paleointensity, Magnetostrat., rock magnet.</t>
  </si>
  <si>
    <t>pmag cubes, see list</t>
  </si>
  <si>
    <t>intervals</t>
  </si>
  <si>
    <t>pmag glass tubes, see list</t>
  </si>
  <si>
    <t>18404A</t>
  </si>
  <si>
    <t>18421A</t>
  </si>
  <si>
    <t>18425A</t>
  </si>
  <si>
    <t>18427A</t>
  </si>
  <si>
    <t>18361A</t>
  </si>
  <si>
    <t>Thomas, E.</t>
  </si>
  <si>
    <t>Liu, Z.</t>
  </si>
  <si>
    <t>Wust</t>
  </si>
  <si>
    <t>Thomas, D.</t>
  </si>
  <si>
    <t>Monechi, S.</t>
  </si>
  <si>
    <t>Nicolo, M.</t>
  </si>
  <si>
    <t>Risselman, C.</t>
  </si>
  <si>
    <t>Bowles, J.</t>
  </si>
  <si>
    <t>Roehl, U.</t>
  </si>
  <si>
    <t>Hasegawa, T.</t>
  </si>
  <si>
    <t>Vallius, H.</t>
  </si>
  <si>
    <t>NAME</t>
  </si>
  <si>
    <t>NO.</t>
  </si>
  <si>
    <t>S/S</t>
  </si>
  <si>
    <t>TYPE</t>
  </si>
  <si>
    <t>SITE</t>
  </si>
  <si>
    <t>HOLE</t>
  </si>
  <si>
    <t>HALF</t>
  </si>
  <si>
    <t>COMMENTS</t>
  </si>
  <si>
    <t>(Ma)</t>
  </si>
  <si>
    <t>(kyr)</t>
  </si>
  <si>
    <t>(mcd)</t>
  </si>
  <si>
    <t>(cm)</t>
  </si>
  <si>
    <t>ship</t>
  </si>
  <si>
    <t>shore</t>
  </si>
  <si>
    <t>COLLAB.</t>
  </si>
  <si>
    <t>COUNT1</t>
  </si>
  <si>
    <t>COUNT2</t>
  </si>
  <si>
    <t>Francis, T.</t>
  </si>
  <si>
    <t>lower Mio.</t>
  </si>
  <si>
    <t>10 samples</t>
  </si>
  <si>
    <t>K/T boundary interval: 1 sample / 1 cm</t>
  </si>
  <si>
    <t>100 samples</t>
  </si>
  <si>
    <t>C</t>
  </si>
  <si>
    <t>13H</t>
  </si>
  <si>
    <t>scoop</t>
  </si>
  <si>
    <t>217.54-222.04 mcd: 1 sample / 3 cm</t>
  </si>
  <si>
    <t>SITE 1262</t>
  </si>
  <si>
    <t>SITE 1267</t>
  </si>
  <si>
    <t>Site</t>
  </si>
  <si>
    <t>hole</t>
  </si>
  <si>
    <t>Hodell, D.</t>
  </si>
  <si>
    <t>13C, 18O on BF, PF</t>
  </si>
  <si>
    <t>Thomas, Nicolo, Kelly, Schellenberg</t>
  </si>
  <si>
    <t>18O/13C, Mg/Ca on BF, PF assemblage, trace el.</t>
  </si>
  <si>
    <t>B</t>
  </si>
  <si>
    <t>quarter-round sampling</t>
  </si>
  <si>
    <t>C</t>
  </si>
  <si>
    <t>Ir, Multispecies 18O/13C</t>
  </si>
  <si>
    <t>pmag cubes</t>
  </si>
  <si>
    <t>PP residues</t>
  </si>
  <si>
    <t>Acoustic prop., rock mag.</t>
  </si>
  <si>
    <t>Lohmann, Schmidt, Thomas, E., Zachos, Hasegawa</t>
  </si>
  <si>
    <t>Smit, Schmidt, Thomas, E., Zachos, Hasegawa</t>
  </si>
  <si>
    <t>all</t>
  </si>
  <si>
    <t>Zachos, J.</t>
  </si>
  <si>
    <t>Keller, S.</t>
  </si>
  <si>
    <t>WALV-8E</t>
  </si>
  <si>
    <t>WALV-8A</t>
  </si>
  <si>
    <t>WALV-9B</t>
  </si>
  <si>
    <t>WALV-10F</t>
  </si>
  <si>
    <t>Proposed Site</t>
  </si>
  <si>
    <t>Site</t>
  </si>
  <si>
    <t>K-P</t>
  </si>
  <si>
    <t>BOH</t>
  </si>
  <si>
    <t>2 shipboard pilot samples</t>
  </si>
  <si>
    <t>7 shipboard pilot samples</t>
  </si>
  <si>
    <t>1 shipboard pilot sample</t>
  </si>
  <si>
    <t>244 13C, plus pilot palynology</t>
  </si>
  <si>
    <t>18590A</t>
  </si>
  <si>
    <t>LOUR</t>
  </si>
  <si>
    <t>BF/PF 18O, 13C</t>
  </si>
  <si>
    <t>MIS22</t>
  </si>
  <si>
    <t>MIS27</t>
  </si>
  <si>
    <t>TOTAL</t>
  </si>
  <si>
    <t xml:space="preserve">Monechi </t>
  </si>
  <si>
    <t xml:space="preserve">Jan-10-2003 </t>
  </si>
  <si>
    <t xml:space="preserve">18396A </t>
  </si>
  <si>
    <t xml:space="preserve">18421A </t>
  </si>
  <si>
    <t xml:space="preserve">Roehl </t>
  </si>
  <si>
    <t xml:space="preserve">Jan-31-2003 </t>
  </si>
  <si>
    <t xml:space="preserve">18425A </t>
  </si>
  <si>
    <t xml:space="preserve">Hasegawa/Pratt/Yamamoto </t>
  </si>
  <si>
    <t xml:space="preserve">Feb-04-2003 </t>
  </si>
  <si>
    <t xml:space="preserve">18427A </t>
  </si>
  <si>
    <t xml:space="preserve">Vallius </t>
  </si>
  <si>
    <t xml:space="preserve">Feb-05-2003 </t>
  </si>
  <si>
    <t xml:space="preserve">18431A </t>
  </si>
  <si>
    <t xml:space="preserve">Zachos </t>
  </si>
  <si>
    <t xml:space="preserve">18434A </t>
  </si>
  <si>
    <t xml:space="preserve">Hathorne </t>
  </si>
  <si>
    <t xml:space="preserve">Feb-08-2003 </t>
  </si>
  <si>
    <t xml:space="preserve">18456A </t>
  </si>
  <si>
    <t xml:space="preserve">Keller/Zachos </t>
  </si>
  <si>
    <t>Sluijs rate change from 334.7 to 334.6, and from 335.9 to 336.75 (compatible with Zachos et. Al.)</t>
  </si>
  <si>
    <t>Nicolo rate change from 334.85 to 334.6</t>
  </si>
  <si>
    <t>Change intervals from 5 to 6 cm, from 10 to 9 or 12 cm, from 20 to 18 cm</t>
  </si>
  <si>
    <t>18643A</t>
  </si>
  <si>
    <t>Keller/Zachos/Lourens/Kelly</t>
  </si>
  <si>
    <t>Slui</t>
  </si>
  <si>
    <t>layout1</t>
  </si>
  <si>
    <t>layout2</t>
  </si>
  <si>
    <t>Keller (?)</t>
  </si>
  <si>
    <t>Is Keller taking separate samples in critical interval or are they using the Zachos samples?</t>
  </si>
  <si>
    <t>M-O</t>
  </si>
  <si>
    <t>Zachos,Lourens, Kelly</t>
  </si>
  <si>
    <t>SUSA</t>
  </si>
  <si>
    <t>Tuo</t>
  </si>
  <si>
    <t>?</t>
  </si>
  <si>
    <t>Geotechnical tests</t>
  </si>
  <si>
    <t>P-E</t>
  </si>
  <si>
    <t>E-O</t>
  </si>
  <si>
    <t>INTERVAL</t>
  </si>
  <si>
    <t>(cm3)</t>
  </si>
  <si>
    <t>Neogene</t>
  </si>
  <si>
    <t>Pcene-Mio.</t>
  </si>
  <si>
    <t>TOP (Ma)</t>
  </si>
  <si>
    <t>BOT (Ma)</t>
  </si>
  <si>
    <t>RATE (k.y.)</t>
  </si>
  <si>
    <t>TOP (mcd)</t>
  </si>
  <si>
    <t>BOT (mcd)</t>
  </si>
  <si>
    <t>Riesselman, Lohmann</t>
  </si>
  <si>
    <t>Zhao</t>
  </si>
  <si>
    <t>clay, benthic 18O/13C, CaCO3, grain size, major/trace elements</t>
  </si>
  <si>
    <t>13C, 15N of OM, biomarkers, Cd/Ca, SEM-EDX</t>
  </si>
  <si>
    <t>Increase to 1-cm-thick quarter-rounds?; Limited samples of Hole B splice intervals (C9-17) taken shipboard</t>
  </si>
  <si>
    <t xml:space="preserve">Increase to 1-cm-thick quarter-rounds? </t>
  </si>
  <si>
    <t>Oligo.</t>
  </si>
  <si>
    <t>13C, 15N of OM, biomarkers, Cd/Ca, SEM-EDX</t>
  </si>
  <si>
    <t>Mio-Plio</t>
  </si>
  <si>
    <t>prefer 1/4 round samples</t>
  </si>
  <si>
    <t>Bowles (8 cc cubes)</t>
  </si>
  <si>
    <t>ZACH 15</t>
  </si>
  <si>
    <t>WORKING</t>
  </si>
  <si>
    <t>ARCHIVE</t>
  </si>
  <si>
    <t>Change Bowles from 2.5 to 3 cm in critical intervals, where others sample at 3 cm</t>
  </si>
  <si>
    <t>Proposed changes:</t>
  </si>
  <si>
    <t>Change Bowles from 10 to 9 cm in critical intervals, where others sample at 3 cm</t>
  </si>
  <si>
    <t>Lee was changed from 1267 to this site for his P-E u-channel</t>
  </si>
  <si>
    <t>UCH</t>
  </si>
  <si>
    <t>5 U_channel samples (23H1-23H5) - MOVED TO 1262</t>
  </si>
  <si>
    <t>Kroon (20)</t>
  </si>
  <si>
    <t>Hodell (20)</t>
  </si>
  <si>
    <t>Leuschner (10)</t>
  </si>
  <si>
    <t>Lourens (10)</t>
  </si>
  <si>
    <t>ThomasE (10)</t>
  </si>
  <si>
    <t>Can this be simplified by taking a complete set at 2.5 cm (or 3 cm), divided up to Kroon, Hodell, Lourens?</t>
  </si>
  <si>
    <t>Hodell/Kroon overlap 105-130 seems excessive</t>
  </si>
  <si>
    <t xml:space="preserve">Kelly/Zachos/Thomas </t>
  </si>
  <si>
    <t xml:space="preserve">Apr-29-2003 </t>
  </si>
  <si>
    <t xml:space="preserve">18593A </t>
  </si>
  <si>
    <t xml:space="preserve">Kelly/Nicolo </t>
  </si>
  <si>
    <t xml:space="preserve">Apr-30-2003 </t>
  </si>
  <si>
    <t xml:space="preserve">18594A </t>
  </si>
  <si>
    <t xml:space="preserve">Leuschner </t>
  </si>
  <si>
    <t xml:space="preserve">18595A </t>
  </si>
  <si>
    <t xml:space="preserve">Sluijs/Kroon </t>
  </si>
  <si>
    <t xml:space="preserve">18601A </t>
  </si>
  <si>
    <t>DATE</t>
  </si>
  <si>
    <t>STATUS</t>
  </si>
  <si>
    <t>COMPLETED</t>
  </si>
  <si>
    <t>Part of Kroon request</t>
  </si>
  <si>
    <t>Part of Zachos request</t>
  </si>
  <si>
    <t>COMMENT</t>
  </si>
  <si>
    <t>A,D</t>
  </si>
  <si>
    <t>C24r</t>
  </si>
  <si>
    <t>XRF scanning archive halves</t>
  </si>
  <si>
    <t xml:space="preserve"> </t>
  </si>
  <si>
    <t>mid-Pcene biotic event</t>
  </si>
  <si>
    <t>13C, 15N of carb., OM., OC, C29 alkane</t>
  </si>
  <si>
    <t>mcd</t>
  </si>
  <si>
    <t>volume (cc)</t>
  </si>
  <si>
    <t>tool</t>
  </si>
  <si>
    <t>194.02-211.54 mcd: 1 samples / 15 cm</t>
  </si>
  <si>
    <t>sub-samples from Dick</t>
  </si>
  <si>
    <t>117 samples</t>
  </si>
  <si>
    <t>RAFF</t>
  </si>
  <si>
    <t>NICO 20</t>
  </si>
  <si>
    <t>VALL 10</t>
  </si>
  <si>
    <t>SCHM 10</t>
  </si>
  <si>
    <t>LEE UCH</t>
  </si>
  <si>
    <t>FIRST ATTEMPT AT A  SECTION LAYOUT FOR MOST POPULAR INTERVAL</t>
  </si>
  <si>
    <t>Keller (? Cc)</t>
  </si>
  <si>
    <t>org. C, N isotopes</t>
  </si>
  <si>
    <t>140.16-140.19</t>
  </si>
  <si>
    <t>211.54-216.04 mcd: 1 sample / 3 cm</t>
  </si>
  <si>
    <t>150 samples</t>
  </si>
  <si>
    <t>194.02-211.54 mcd: 1 samples / 75 cm</t>
  </si>
  <si>
    <t>slice</t>
  </si>
  <si>
    <t>21 samples</t>
  </si>
  <si>
    <t>209.54-214.54 mcd: 1 samples / 48 cm</t>
  </si>
  <si>
    <t xml:space="preserve">Dec-20-2002 </t>
  </si>
  <si>
    <t xml:space="preserve">18393A </t>
  </si>
  <si>
    <t xml:space="preserve">Leuschner/Ehrmann </t>
  </si>
  <si>
    <t xml:space="preserve">Jan-09-2003 </t>
  </si>
  <si>
    <t>140.25-140.43</t>
  </si>
  <si>
    <t>B</t>
  </si>
  <si>
    <t>32X</t>
  </si>
  <si>
    <t>5 cc tube</t>
  </si>
  <si>
    <t>CC</t>
  </si>
  <si>
    <t>33X</t>
  </si>
  <si>
    <t>34X</t>
  </si>
  <si>
    <t>35X</t>
  </si>
  <si>
    <t>36X</t>
  </si>
  <si>
    <t>SAMPLE REQUEST LIST, JANUS DATABASE</t>
  </si>
  <si>
    <t>Nanno bio-events</t>
  </si>
  <si>
    <t>WITHDRAWN</t>
  </si>
  <si>
    <t>Calc. Nannofossil biostrat.</t>
  </si>
  <si>
    <t>A,C,D</t>
  </si>
  <si>
    <t>Zachos</t>
  </si>
  <si>
    <t>plus 3 u-channels</t>
  </si>
  <si>
    <t>18431A</t>
  </si>
  <si>
    <t xml:space="preserve">P, Ba, U, Mn, Mo, Al, and Ti </t>
  </si>
  <si>
    <t>Neogene+</t>
  </si>
  <si>
    <t>18467A</t>
  </si>
  <si>
    <t>?WITHDRAWN?</t>
  </si>
  <si>
    <t>toothpicks</t>
  </si>
  <si>
    <t>cubes, plus 5 u-channels</t>
  </si>
  <si>
    <t>To be sampled at BCR</t>
  </si>
  <si>
    <t>COLOR LEGEND</t>
  </si>
  <si>
    <t>SITES</t>
  </si>
  <si>
    <t>Water depth</t>
  </si>
  <si>
    <t>JUNG</t>
  </si>
  <si>
    <t>C13n (o)</t>
  </si>
  <si>
    <t>C19, 20n</t>
  </si>
  <si>
    <t>C26n</t>
  </si>
  <si>
    <t>C6Cn (O/M)</t>
  </si>
  <si>
    <t>C25n</t>
  </si>
  <si>
    <t>C5r.1n</t>
  </si>
  <si>
    <t>Hasegawa (2 cc)</t>
  </si>
  <si>
    <t>Kroon et al. (20 cc)</t>
  </si>
  <si>
    <t>Lee (pmag cubes, 6 cc)</t>
  </si>
  <si>
    <t>U-channels (SECTIONS?)</t>
  </si>
  <si>
    <t>see list</t>
  </si>
  <si>
    <t>Raffi/Rio (1 cc)</t>
  </si>
  <si>
    <t>Schmidt (10 cc)</t>
  </si>
  <si>
    <t>clay, bulk 18O/13C, CaCO3, grain size</t>
  </si>
  <si>
    <t>Shipboard sampling</t>
  </si>
  <si>
    <t>SCHE</t>
  </si>
  <si>
    <t>B. FROZEN, taken shipboard, sent Bremen</t>
  </si>
  <si>
    <t>u-channel, sharing with D. Thomas, Kelly</t>
  </si>
  <si>
    <t>XRF scans, archives, coll. with J.Zachos</t>
  </si>
  <si>
    <t>BOWL 8</t>
  </si>
  <si>
    <t>SCHE 5</t>
  </si>
  <si>
    <t>ROHL 5</t>
  </si>
  <si>
    <t xml:space="preserve">18395A </t>
  </si>
  <si>
    <t>Top mcd (START)</t>
  </si>
  <si>
    <t>Bottom mcd (STOP)</t>
  </si>
  <si>
    <t>LIST</t>
  </si>
  <si>
    <t>Bowles (3 ml tubes)</t>
  </si>
  <si>
    <t>Zachos et al. (15 cc)</t>
  </si>
  <si>
    <t>Schellenberg (5 cc)</t>
  </si>
  <si>
    <t>Hasegawa (16 cc)</t>
  </si>
  <si>
    <t>Liu (10 cc)</t>
  </si>
  <si>
    <t>Nicolo (20 cc)</t>
  </si>
  <si>
    <t>Roehl (5 cc)</t>
  </si>
  <si>
    <t>Sluijs (5 cc)</t>
  </si>
  <si>
    <t>Vallius (10 cc)</t>
  </si>
  <si>
    <t xml:space="preserve">Feb-22-2003 </t>
  </si>
  <si>
    <t>whitish lithology just below red clay</t>
  </si>
  <si>
    <t>D</t>
  </si>
  <si>
    <t>66?</t>
  </si>
  <si>
    <t>67?</t>
  </si>
  <si>
    <t>darkest brown</t>
  </si>
  <si>
    <t>contact between darkest brown and whitish lithology</t>
  </si>
  <si>
    <t>whitish lithology just below brown clay</t>
  </si>
  <si>
    <t>68?</t>
  </si>
  <si>
    <t>69?</t>
  </si>
  <si>
    <t>lowest cm of the red clay</t>
  </si>
  <si>
    <t>CC</t>
  </si>
  <si>
    <t>23?</t>
  </si>
  <si>
    <t>24?</t>
  </si>
  <si>
    <t>lowest cm of the red clay NOT THE WHITISH BURROW!!</t>
  </si>
  <si>
    <t>2 U_channel samples (1H5-1H6)</t>
  </si>
  <si>
    <t>C25n/r</t>
  </si>
  <si>
    <t>2 U_channel samples (5H4-5H5)</t>
  </si>
  <si>
    <t>200 cubes</t>
  </si>
  <si>
    <t>B</t>
  </si>
  <si>
    <t>whitish lithology just below red clay NOT THE RED STUFF</t>
  </si>
  <si>
    <t>19?</t>
  </si>
  <si>
    <t>20?</t>
  </si>
  <si>
    <t>darkest red</t>
  </si>
  <si>
    <t>32?</t>
  </si>
  <si>
    <t>33?</t>
  </si>
  <si>
    <t>34?</t>
  </si>
  <si>
    <t>just below red clay; in black stuff</t>
  </si>
  <si>
    <t>Leg</t>
  </si>
  <si>
    <t>Cor</t>
  </si>
  <si>
    <t>Sc</t>
  </si>
  <si>
    <t>nannofossil 13C</t>
  </si>
  <si>
    <t>clay, CaCO3, grain size</t>
  </si>
  <si>
    <t>E-O</t>
  </si>
  <si>
    <t>PF biostrat</t>
  </si>
  <si>
    <t>Jung, J.-H.</t>
  </si>
  <si>
    <t>Schmidt, D.</t>
  </si>
  <si>
    <t>Size spectra, PF</t>
  </si>
  <si>
    <t>Paleoc.</t>
  </si>
  <si>
    <t>18293A</t>
  </si>
  <si>
    <t>Nanno bio-events, m. Eoc.-Oligo.</t>
  </si>
  <si>
    <t>Dickens, G.</t>
  </si>
  <si>
    <t>Clay at PETM</t>
  </si>
  <si>
    <t>Nd+Pb iso., fish debris, silica, Neogene</t>
  </si>
  <si>
    <t>BF 18O, 13C, micropal., chemistry</t>
  </si>
  <si>
    <t xml:space="preserve">18466A </t>
  </si>
  <si>
    <t xml:space="preserve">Schellenberg </t>
  </si>
  <si>
    <t xml:space="preserve">Feb-27-2003 </t>
  </si>
  <si>
    <t xml:space="preserve">18467A </t>
  </si>
  <si>
    <t xml:space="preserve">Schmidt/Kucera </t>
  </si>
  <si>
    <t xml:space="preserve">18468A </t>
  </si>
  <si>
    <t xml:space="preserve">18469A </t>
  </si>
  <si>
    <t xml:space="preserve">18516A </t>
  </si>
  <si>
    <t xml:space="preserve">Zachos/Kelly/Thomas/Schellenberg/Nicolo </t>
  </si>
  <si>
    <t xml:space="preserve">May-03-2003 </t>
  </si>
  <si>
    <t xml:space="preserve">18517A </t>
  </si>
  <si>
    <t xml:space="preserve">Lee </t>
  </si>
  <si>
    <t xml:space="preserve">Mar-18-2003 </t>
  </si>
  <si>
    <t xml:space="preserve">18518A </t>
  </si>
  <si>
    <t xml:space="preserve">Jung </t>
  </si>
  <si>
    <t xml:space="preserve">18519A </t>
  </si>
  <si>
    <t xml:space="preserve">Kelly </t>
  </si>
  <si>
    <t xml:space="preserve">18583A </t>
  </si>
  <si>
    <t xml:space="preserve">Lourens/Sluijs/Nicolo </t>
  </si>
  <si>
    <t xml:space="preserve">Apr-24-2003 </t>
  </si>
  <si>
    <t xml:space="preserve">18584A </t>
  </si>
  <si>
    <t xml:space="preserve">Sluijs </t>
  </si>
  <si>
    <t xml:space="preserve">18585A </t>
  </si>
  <si>
    <t xml:space="preserve">Hodell </t>
  </si>
  <si>
    <t xml:space="preserve">18586A </t>
  </si>
  <si>
    <t>"u-channel" 1.0x0.4 cm cross, or 1267 (DECLINED)</t>
  </si>
  <si>
    <t>pmag/glass tubes</t>
  </si>
  <si>
    <t>Pliocene</t>
  </si>
  <si>
    <t>C23</t>
  </si>
  <si>
    <t>C24n (o)</t>
  </si>
  <si>
    <t>C25n (y)</t>
  </si>
  <si>
    <t>C26n (o)</t>
  </si>
  <si>
    <t>C27n (y)</t>
  </si>
  <si>
    <t>C27n (o)</t>
  </si>
  <si>
    <t>C28n (y)</t>
  </si>
  <si>
    <t>C29n (o)</t>
  </si>
  <si>
    <t>C30n (y)</t>
  </si>
  <si>
    <t>C25n (o)</t>
  </si>
  <si>
    <t>C28n (o)</t>
  </si>
  <si>
    <t>C29n (y)</t>
  </si>
  <si>
    <t>Smith (SDSU Student), Berry</t>
  </si>
  <si>
    <t>Adjacent to Zachos et al. request</t>
  </si>
  <si>
    <t>SDSU Student, Berry</t>
  </si>
  <si>
    <t>Kroon, Estaban (DK student), Lourens, Hodell</t>
  </si>
  <si>
    <t>Wt% Carbonate, %CF, 87/86Sr, O and C bulk isotopes</t>
  </si>
  <si>
    <t>NOW 18643A</t>
  </si>
  <si>
    <t>C25r</t>
  </si>
  <si>
    <t>pmag/glass tube</t>
  </si>
  <si>
    <t>Not necessary, very simple.</t>
  </si>
  <si>
    <t>Nicolo (20)</t>
  </si>
  <si>
    <t>Monechi (20)</t>
  </si>
  <si>
    <t>Bowles (8)</t>
  </si>
  <si>
    <t>Leuschner (20)</t>
  </si>
  <si>
    <t>Sluijs (5)</t>
  </si>
  <si>
    <t>Liu (20)</t>
  </si>
  <si>
    <t>Monechi 20 cc volume??</t>
  </si>
  <si>
    <t>ThomasE (10 cc)</t>
  </si>
  <si>
    <t>Monechi (20 cc)</t>
  </si>
  <si>
    <t>Leuschner (20 cc)</t>
  </si>
  <si>
    <t>Bowles (8 cc)</t>
  </si>
  <si>
    <t>See Site 1262/1263 - this is a more simple case.</t>
  </si>
  <si>
    <t>18591A</t>
  </si>
  <si>
    <t>C18N</t>
  </si>
  <si>
    <t>C20N</t>
  </si>
  <si>
    <t>l.m.Eoc.</t>
  </si>
  <si>
    <t>ZACH2</t>
  </si>
  <si>
    <t>ZACH3</t>
  </si>
  <si>
    <t>DTHOM</t>
  </si>
  <si>
    <t>SCHM</t>
  </si>
  <si>
    <t>SLUI</t>
  </si>
  <si>
    <t xml:space="preserve">18360A </t>
  </si>
  <si>
    <t xml:space="preserve">ShipShiSci </t>
  </si>
  <si>
    <t xml:space="preserve">Liu/Zhao </t>
  </si>
  <si>
    <t xml:space="preserve">Dec-01-2002 </t>
  </si>
  <si>
    <t xml:space="preserve">Partially Deferred </t>
  </si>
  <si>
    <t xml:space="preserve">18361A </t>
  </si>
  <si>
    <t xml:space="preserve">Thomas </t>
  </si>
  <si>
    <t xml:space="preserve">Nov-28-2002 </t>
  </si>
  <si>
    <t xml:space="preserve">Approved </t>
  </si>
  <si>
    <t xml:space="preserve">May-06-2003 </t>
  </si>
  <si>
    <t xml:space="preserve">18362A </t>
  </si>
  <si>
    <t xml:space="preserve">Thomas/Smart </t>
  </si>
  <si>
    <t xml:space="preserve">Nov-29-2002 </t>
  </si>
  <si>
    <t>13C, 15N of OM, biomarkers, Cd/Ca</t>
  </si>
  <si>
    <t>Kelly, C.</t>
  </si>
  <si>
    <t>in freezer at Bremen</t>
  </si>
  <si>
    <t>1 cm</t>
  </si>
  <si>
    <t>139.23-139.80</t>
  </si>
  <si>
    <t>5cc tube</t>
  </si>
  <si>
    <t>636 PP samples</t>
  </si>
  <si>
    <t>18583A</t>
  </si>
  <si>
    <t>ELMO</t>
  </si>
  <si>
    <t>Lourens, L.</t>
  </si>
  <si>
    <t>Sluijs, Nicolo</t>
  </si>
  <si>
    <t xml:space="preserve">18363A </t>
  </si>
  <si>
    <t xml:space="preserve">Thomas/Alegret </t>
  </si>
  <si>
    <t xml:space="preserve">18364A </t>
  </si>
  <si>
    <t xml:space="preserve">18376A </t>
  </si>
  <si>
    <t xml:space="preserve">ShipShoSci </t>
  </si>
  <si>
    <t xml:space="preserve">Wust </t>
  </si>
  <si>
    <t xml:space="preserve">Dec-18-2002 </t>
  </si>
  <si>
    <t xml:space="preserve">Rejected </t>
  </si>
  <si>
    <t xml:space="preserve">18382A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</si>
</sst>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22"/>
      <name val="Verdana"/>
      <family val="0"/>
    </font>
    <font>
      <sz val="10"/>
      <color indexed="10"/>
      <name val="Verdana"/>
      <family val="0"/>
    </font>
    <font>
      <sz val="10"/>
      <color indexed="62"/>
      <name val="Verdana"/>
      <family val="0"/>
    </font>
    <font>
      <sz val="10"/>
      <color indexed="44"/>
      <name val="Verdana"/>
      <family val="0"/>
    </font>
    <font>
      <sz val="10"/>
      <color indexed="8"/>
      <name val="Verdana"/>
      <family val="0"/>
    </font>
    <font>
      <sz val="10"/>
      <name val="Geneva"/>
      <family val="0"/>
    </font>
    <font>
      <sz val="10"/>
      <color indexed="23"/>
      <name val="Verdana"/>
      <family val="0"/>
    </font>
    <font>
      <sz val="8"/>
      <name val="Verdana"/>
      <family val="0"/>
    </font>
    <font>
      <sz val="8"/>
      <name val="돋움"/>
      <family val="3"/>
    </font>
    <font>
      <sz val="10"/>
      <color indexed="20"/>
      <name val="Verdana"/>
      <family val="0"/>
    </font>
    <font>
      <sz val="6"/>
      <name val="Osaka"/>
      <family val="3"/>
    </font>
    <font>
      <sz val="10"/>
      <color indexed="17"/>
      <name val="Verdana"/>
      <family val="0"/>
    </font>
    <font>
      <sz val="9"/>
      <name val="宋体"/>
      <family val="0"/>
    </font>
    <font>
      <sz val="9"/>
      <name val="Geneva"/>
      <family val="0"/>
    </font>
    <font>
      <sz val="9"/>
      <color indexed="62"/>
      <name val="Geneva"/>
      <family val="0"/>
    </font>
    <font>
      <sz val="9"/>
      <color indexed="10"/>
      <name val="Geneva"/>
      <family val="0"/>
    </font>
    <font>
      <i/>
      <sz val="10"/>
      <color indexed="23"/>
      <name val="Verdana"/>
      <family val="0"/>
    </font>
    <font>
      <b/>
      <sz val="10"/>
      <name val="Geneva"/>
      <family val="0"/>
    </font>
    <font>
      <sz val="10"/>
      <color indexed="48"/>
      <name val="Verdana"/>
      <family val="0"/>
    </font>
    <font>
      <sz val="10"/>
      <color indexed="52"/>
      <name val="Verdana"/>
      <family val="0"/>
    </font>
    <font>
      <b/>
      <sz val="9"/>
      <name val="Geneva"/>
      <family val="0"/>
    </font>
    <font>
      <b/>
      <vertAlign val="superscript"/>
      <sz val="9"/>
      <name val="Geneva"/>
      <family val="0"/>
    </font>
    <font>
      <i/>
      <sz val="10"/>
      <color indexed="8"/>
      <name val="Verdana"/>
      <family val="0"/>
    </font>
    <font>
      <sz val="10"/>
      <color indexed="18"/>
      <name val="Verdana"/>
      <family val="0"/>
    </font>
    <font>
      <sz val="9"/>
      <color indexed="8"/>
      <name val="Verdana"/>
      <family val="0"/>
    </font>
    <font>
      <sz val="9"/>
      <color indexed="45"/>
      <name val="Verdana"/>
      <family val="0"/>
    </font>
    <font>
      <sz val="9"/>
      <name val="Verdana"/>
      <family val="0"/>
    </font>
    <font>
      <b/>
      <sz val="9"/>
      <color indexed="10"/>
      <name val="Verdana"/>
      <family val="0"/>
    </font>
    <font>
      <b/>
      <sz val="9"/>
      <name val="Verdana"/>
      <family val="0"/>
    </font>
    <font>
      <sz val="9"/>
      <color indexed="62"/>
      <name val="Verdana"/>
      <family val="0"/>
    </font>
    <font>
      <sz val="9"/>
      <color indexed="10"/>
      <name val="Verdana"/>
      <family val="0"/>
    </font>
    <font>
      <i/>
      <sz val="9"/>
      <color indexed="23"/>
      <name val="Verdana"/>
      <family val="0"/>
    </font>
    <font>
      <sz val="9"/>
      <color indexed="52"/>
      <name val="Verdana"/>
      <family val="0"/>
    </font>
    <font>
      <sz val="9"/>
      <color indexed="23"/>
      <name val="Verdana"/>
      <family val="0"/>
    </font>
    <font>
      <sz val="9"/>
      <color indexed="18"/>
      <name val="Verdana"/>
      <family val="0"/>
    </font>
    <font>
      <sz val="9"/>
      <color indexed="22"/>
      <name val="Verdana"/>
      <family val="0"/>
    </font>
  </fonts>
  <fills count="2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4" borderId="0" xfId="0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1" fontId="19" fillId="4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2" fontId="2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29" fillId="0" borderId="4" xfId="0" applyFont="1" applyBorder="1" applyAlignment="1">
      <alignment/>
    </xf>
    <xf numFmtId="0" fontId="17" fillId="0" borderId="4" xfId="0" applyFont="1" applyBorder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 quotePrefix="1">
      <alignment horizontal="center"/>
    </xf>
    <xf numFmtId="0" fontId="32" fillId="0" borderId="0" xfId="0" applyFont="1" applyAlignment="1">
      <alignment horizontal="center" textRotation="90"/>
    </xf>
    <xf numFmtId="0" fontId="32" fillId="0" borderId="5" xfId="0" applyFont="1" applyBorder="1" applyAlignment="1">
      <alignment horizontal="center" textRotation="90"/>
    </xf>
    <xf numFmtId="0" fontId="32" fillId="0" borderId="0" xfId="0" applyFont="1" applyBorder="1" applyAlignment="1">
      <alignment horizontal="center" textRotation="90"/>
    </xf>
    <xf numFmtId="0" fontId="33" fillId="0" borderId="0" xfId="0" applyFont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2" fillId="0" borderId="3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7" borderId="5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32" fillId="9" borderId="0" xfId="0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11" borderId="0" xfId="0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11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1" fontId="36" fillId="0" borderId="0" xfId="0" applyNumberFormat="1" applyFont="1" applyAlignment="1">
      <alignment/>
    </xf>
    <xf numFmtId="1" fontId="36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" fontId="37" fillId="0" borderId="0" xfId="0" applyNumberFormat="1" applyFont="1" applyAlignment="1">
      <alignment/>
    </xf>
    <xf numFmtId="1" fontId="37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8" fillId="0" borderId="0" xfId="0" applyFont="1" applyAlignment="1">
      <alignment horizontal="right"/>
    </xf>
    <xf numFmtId="1" fontId="30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1" fontId="30" fillId="0" borderId="0" xfId="0" applyNumberFormat="1" applyFont="1" applyFill="1" applyAlignment="1">
      <alignment/>
    </xf>
    <xf numFmtId="1" fontId="30" fillId="0" borderId="0" xfId="0" applyNumberFormat="1" applyFont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0" fillId="0" borderId="0" xfId="0" applyFont="1" applyFill="1" applyAlignment="1">
      <alignment horizontal="center" wrapText="1"/>
    </xf>
    <xf numFmtId="0" fontId="32" fillId="0" borderId="0" xfId="0" applyFont="1" applyAlignment="1">
      <alignment horizontal="right"/>
    </xf>
    <xf numFmtId="2" fontId="30" fillId="0" borderId="0" xfId="0" applyNumberFormat="1" applyFont="1" applyAlignment="1">
      <alignment horizontal="right"/>
    </xf>
    <xf numFmtId="1" fontId="30" fillId="0" borderId="0" xfId="0" applyNumberFormat="1" applyFont="1" applyAlignment="1" quotePrefix="1">
      <alignment horizontal="center"/>
    </xf>
    <xf numFmtId="0" fontId="32" fillId="0" borderId="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6" borderId="10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11" borderId="10" xfId="0" applyFont="1" applyFill="1" applyBorder="1" applyAlignment="1">
      <alignment horizontal="center"/>
    </xf>
    <xf numFmtId="0" fontId="32" fillId="9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12" borderId="10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0" fillId="11" borderId="11" xfId="0" applyFont="1" applyFill="1" applyBorder="1" applyAlignment="1">
      <alignment horizontal="left"/>
    </xf>
    <xf numFmtId="0" fontId="31" fillId="11" borderId="3" xfId="0" applyFont="1" applyFill="1" applyBorder="1" applyAlignment="1">
      <alignment horizontal="center"/>
    </xf>
    <xf numFmtId="0" fontId="31" fillId="11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0" fillId="11" borderId="12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left"/>
    </xf>
    <xf numFmtId="0" fontId="31" fillId="5" borderId="0" xfId="0" applyFont="1" applyFill="1" applyBorder="1" applyAlignment="1">
      <alignment horizontal="center"/>
    </xf>
    <xf numFmtId="0" fontId="32" fillId="9" borderId="3" xfId="0" applyFont="1" applyFill="1" applyBorder="1" applyAlignment="1">
      <alignment horizontal="left"/>
    </xf>
    <xf numFmtId="0" fontId="32" fillId="9" borderId="0" xfId="0" applyFont="1" applyFill="1" applyBorder="1" applyAlignment="1">
      <alignment horizontal="left"/>
    </xf>
    <xf numFmtId="0" fontId="32" fillId="4" borderId="6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right"/>
    </xf>
    <xf numFmtId="0" fontId="32" fillId="4" borderId="5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right"/>
    </xf>
    <xf numFmtId="0" fontId="41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left"/>
    </xf>
    <xf numFmtId="0" fontId="32" fillId="9" borderId="3" xfId="0" applyFont="1" applyFill="1" applyBorder="1" applyAlignment="1">
      <alignment horizontal="center"/>
    </xf>
    <xf numFmtId="0" fontId="31" fillId="7" borderId="12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left"/>
    </xf>
    <xf numFmtId="0" fontId="32" fillId="7" borderId="10" xfId="0" applyFont="1" applyFill="1" applyBorder="1" applyAlignment="1">
      <alignment horizontal="center"/>
    </xf>
    <xf numFmtId="0" fontId="31" fillId="13" borderId="12" xfId="0" applyFont="1" applyFill="1" applyBorder="1" applyAlignment="1">
      <alignment horizontal="center"/>
    </xf>
    <xf numFmtId="0" fontId="31" fillId="13" borderId="0" xfId="0" applyFont="1" applyFill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0" fontId="30" fillId="13" borderId="12" xfId="0" applyFont="1" applyFill="1" applyBorder="1" applyAlignment="1">
      <alignment horizontal="left"/>
    </xf>
    <xf numFmtId="0" fontId="31" fillId="8" borderId="12" xfId="0" applyFont="1" applyFill="1" applyBorder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30" fillId="8" borderId="12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2" fillId="14" borderId="0" xfId="0" applyFont="1" applyFill="1" applyBorder="1" applyAlignment="1">
      <alignment horizontal="center"/>
    </xf>
    <xf numFmtId="0" fontId="32" fillId="14" borderId="2" xfId="0" applyFont="1" applyFill="1" applyBorder="1" applyAlignment="1">
      <alignment horizontal="center"/>
    </xf>
    <xf numFmtId="0" fontId="32" fillId="14" borderId="3" xfId="0" applyFont="1" applyFill="1" applyBorder="1" applyAlignment="1">
      <alignment horizontal="left"/>
    </xf>
    <xf numFmtId="0" fontId="32" fillId="14" borderId="10" xfId="0" applyFont="1" applyFill="1" applyBorder="1" applyAlignment="1">
      <alignment horizontal="center"/>
    </xf>
    <xf numFmtId="0" fontId="30" fillId="15" borderId="14" xfId="0" applyFont="1" applyFill="1" applyBorder="1" applyAlignment="1">
      <alignment horizontal="center"/>
    </xf>
    <xf numFmtId="0" fontId="30" fillId="15" borderId="15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left"/>
    </xf>
    <xf numFmtId="0" fontId="30" fillId="13" borderId="0" xfId="0" applyFont="1" applyFill="1" applyBorder="1" applyAlignment="1">
      <alignment horizontal="left"/>
    </xf>
    <xf numFmtId="0" fontId="32" fillId="13" borderId="5" xfId="0" applyFont="1" applyFill="1" applyBorder="1" applyAlignment="1">
      <alignment horizontal="center"/>
    </xf>
    <xf numFmtId="0" fontId="30" fillId="8" borderId="0" xfId="0" applyFont="1" applyFill="1" applyBorder="1" applyAlignment="1">
      <alignment horizontal="left"/>
    </xf>
    <xf numFmtId="0" fontId="32" fillId="8" borderId="5" xfId="0" applyFont="1" applyFill="1" applyBorder="1" applyAlignment="1">
      <alignment horizontal="center"/>
    </xf>
    <xf numFmtId="0" fontId="32" fillId="11" borderId="3" xfId="0" applyFont="1" applyFill="1" applyBorder="1" applyAlignment="1">
      <alignment horizontal="center"/>
    </xf>
    <xf numFmtId="0" fontId="32" fillId="11" borderId="3" xfId="0" applyFont="1" applyFill="1" applyBorder="1" applyAlignment="1">
      <alignment horizontal="left"/>
    </xf>
    <xf numFmtId="0" fontId="32" fillId="11" borderId="6" xfId="0" applyFont="1" applyFill="1" applyBorder="1" applyAlignment="1">
      <alignment horizontal="center"/>
    </xf>
    <xf numFmtId="0" fontId="31" fillId="11" borderId="13" xfId="0" applyFont="1" applyFill="1" applyBorder="1" applyAlignment="1">
      <alignment horizontal="center"/>
    </xf>
    <xf numFmtId="0" fontId="31" fillId="11" borderId="2" xfId="0" applyFont="1" applyFill="1" applyBorder="1" applyAlignment="1">
      <alignment horizontal="center"/>
    </xf>
    <xf numFmtId="0" fontId="32" fillId="11" borderId="2" xfId="0" applyFont="1" applyFill="1" applyBorder="1" applyAlignment="1">
      <alignment horizontal="left"/>
    </xf>
    <xf numFmtId="0" fontId="32" fillId="11" borderId="2" xfId="0" applyFont="1" applyFill="1" applyBorder="1" applyAlignment="1">
      <alignment horizontal="center"/>
    </xf>
    <xf numFmtId="0" fontId="32" fillId="11" borderId="7" xfId="0" applyFont="1" applyFill="1" applyBorder="1" applyAlignment="1">
      <alignment horizontal="right"/>
    </xf>
    <xf numFmtId="0" fontId="30" fillId="4" borderId="3" xfId="0" applyFont="1" applyFill="1" applyBorder="1" applyAlignment="1">
      <alignment horizontal="left"/>
    </xf>
    <xf numFmtId="0" fontId="31" fillId="7" borderId="5" xfId="0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0" fontId="31" fillId="8" borderId="5" xfId="0" applyFont="1" applyFill="1" applyBorder="1" applyAlignment="1">
      <alignment horizontal="center"/>
    </xf>
    <xf numFmtId="0" fontId="32" fillId="16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15" borderId="0" xfId="0" applyFont="1" applyFill="1" applyBorder="1" applyAlignment="1">
      <alignment horizontal="center"/>
    </xf>
    <xf numFmtId="0" fontId="32" fillId="17" borderId="0" xfId="0" applyFont="1" applyFill="1" applyBorder="1" applyAlignment="1">
      <alignment horizontal="center"/>
    </xf>
    <xf numFmtId="0" fontId="32" fillId="7" borderId="6" xfId="0" applyFont="1" applyFill="1" applyBorder="1" applyAlignment="1">
      <alignment horizontal="center"/>
    </xf>
    <xf numFmtId="0" fontId="32" fillId="7" borderId="5" xfId="0" applyFont="1" applyFill="1" applyBorder="1" applyAlignment="1">
      <alignment horizontal="right"/>
    </xf>
    <xf numFmtId="0" fontId="41" fillId="7" borderId="0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left"/>
    </xf>
    <xf numFmtId="0" fontId="30" fillId="9" borderId="0" xfId="0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left"/>
    </xf>
    <xf numFmtId="0" fontId="32" fillId="0" borderId="16" xfId="0" applyFont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32" fillId="11" borderId="4" xfId="0" applyFont="1" applyFill="1" applyBorder="1" applyAlignment="1">
      <alignment horizontal="center"/>
    </xf>
    <xf numFmtId="0" fontId="32" fillId="9" borderId="4" xfId="0" applyFont="1" applyFill="1" applyBorder="1" applyAlignment="1">
      <alignment horizontal="center"/>
    </xf>
    <xf numFmtId="0" fontId="32" fillId="15" borderId="4" xfId="0" applyFont="1" applyFill="1" applyBorder="1" applyAlignment="1">
      <alignment horizontal="center"/>
    </xf>
    <xf numFmtId="0" fontId="32" fillId="17" borderId="4" xfId="0" applyFont="1" applyFill="1" applyBorder="1" applyAlignment="1">
      <alignment horizontal="center"/>
    </xf>
    <xf numFmtId="0" fontId="32" fillId="8" borderId="4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16" borderId="4" xfId="0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0" fontId="32" fillId="18" borderId="4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5" xfId="0" applyFont="1" applyFill="1" applyBorder="1" applyAlignment="1">
      <alignment horizontal="right"/>
    </xf>
    <xf numFmtId="0" fontId="36" fillId="0" borderId="0" xfId="0" applyFont="1" applyAlignment="1">
      <alignment horizontal="left"/>
    </xf>
    <xf numFmtId="0" fontId="30" fillId="7" borderId="3" xfId="0" applyFont="1" applyFill="1" applyBorder="1" applyAlignment="1">
      <alignment horizontal="left"/>
    </xf>
    <xf numFmtId="0" fontId="31" fillId="7" borderId="3" xfId="0" applyFont="1" applyFill="1" applyBorder="1" applyAlignment="1">
      <alignment horizontal="center"/>
    </xf>
    <xf numFmtId="0" fontId="30" fillId="13" borderId="2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  <xf numFmtId="0" fontId="32" fillId="7" borderId="2" xfId="0" applyFont="1" applyFill="1" applyBorder="1" applyAlignment="1">
      <alignment horizontal="center"/>
    </xf>
    <xf numFmtId="0" fontId="32" fillId="7" borderId="7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center"/>
    </xf>
    <xf numFmtId="0" fontId="32" fillId="11" borderId="18" xfId="0" applyFont="1" applyFill="1" applyBorder="1" applyAlignment="1">
      <alignment horizontal="center"/>
    </xf>
    <xf numFmtId="0" fontId="32" fillId="11" borderId="19" xfId="0" applyFont="1" applyFill="1" applyBorder="1" applyAlignment="1">
      <alignment horizontal="center"/>
    </xf>
    <xf numFmtId="0" fontId="32" fillId="11" borderId="20" xfId="0" applyFont="1" applyFill="1" applyBorder="1" applyAlignment="1">
      <alignment horizontal="center"/>
    </xf>
    <xf numFmtId="0" fontId="32" fillId="11" borderId="2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32" fillId="16" borderId="10" xfId="0" applyFont="1" applyFill="1" applyBorder="1" applyAlignment="1">
      <alignment horizontal="center"/>
    </xf>
    <xf numFmtId="0" fontId="32" fillId="19" borderId="10" xfId="0" applyFont="1" applyFill="1" applyBorder="1" applyAlignment="1">
      <alignment horizontal="center"/>
    </xf>
    <xf numFmtId="0" fontId="30" fillId="16" borderId="0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6" borderId="24" xfId="0" applyFont="1" applyFill="1" applyBorder="1" applyAlignment="1">
      <alignment horizontal="center"/>
    </xf>
    <xf numFmtId="0" fontId="32" fillId="5" borderId="24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14" borderId="24" xfId="0" applyFont="1" applyFill="1" applyBorder="1" applyAlignment="1">
      <alignment horizontal="center"/>
    </xf>
    <xf numFmtId="0" fontId="32" fillId="7" borderId="24" xfId="0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32" fillId="20" borderId="3" xfId="0" applyFont="1" applyFill="1" applyBorder="1" applyAlignment="1">
      <alignment horizontal="center"/>
    </xf>
    <xf numFmtId="0" fontId="32" fillId="20" borderId="0" xfId="0" applyFont="1" applyFill="1" applyBorder="1" applyAlignment="1">
      <alignment horizontal="center"/>
    </xf>
    <xf numFmtId="0" fontId="32" fillId="20" borderId="25" xfId="0" applyFont="1" applyFill="1" applyBorder="1" applyAlignment="1">
      <alignment horizontal="center"/>
    </xf>
    <xf numFmtId="0" fontId="32" fillId="20" borderId="2" xfId="0" applyFont="1" applyFill="1" applyBorder="1" applyAlignment="1">
      <alignment horizontal="center"/>
    </xf>
    <xf numFmtId="0" fontId="32" fillId="18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right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5" borderId="28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3" borderId="28" xfId="0" applyFont="1" applyFill="1" applyBorder="1" applyAlignment="1">
      <alignment horizontal="center"/>
    </xf>
    <xf numFmtId="0" fontId="32" fillId="6" borderId="29" xfId="0" applyFont="1" applyFill="1" applyBorder="1" applyAlignment="1">
      <alignment horizontal="center"/>
    </xf>
    <xf numFmtId="0" fontId="32" fillId="21" borderId="0" xfId="0" applyFont="1" applyFill="1" applyBorder="1" applyAlignment="1">
      <alignment horizontal="center"/>
    </xf>
    <xf numFmtId="0" fontId="32" fillId="14" borderId="28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/>
    </xf>
    <xf numFmtId="0" fontId="32" fillId="2" borderId="24" xfId="0" applyFont="1" applyFill="1" applyBorder="1" applyAlignment="1">
      <alignment horizontal="center"/>
    </xf>
    <xf numFmtId="0" fontId="32" fillId="11" borderId="28" xfId="0" applyFont="1" applyFill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6" borderId="31" xfId="0" applyFont="1" applyFill="1" applyBorder="1" applyAlignment="1">
      <alignment horizontal="center"/>
    </xf>
    <xf numFmtId="0" fontId="32" fillId="11" borderId="24" xfId="0" applyFont="1" applyFill="1" applyBorder="1" applyAlignment="1">
      <alignment horizontal="center"/>
    </xf>
    <xf numFmtId="0" fontId="32" fillId="21" borderId="32" xfId="0" applyFont="1" applyFill="1" applyBorder="1" applyAlignment="1">
      <alignment horizontal="center"/>
    </xf>
    <xf numFmtId="0" fontId="32" fillId="6" borderId="28" xfId="0" applyFont="1" applyFill="1" applyBorder="1" applyAlignment="1">
      <alignment horizontal="center"/>
    </xf>
    <xf numFmtId="0" fontId="32" fillId="8" borderId="28" xfId="0" applyFont="1" applyFill="1" applyBorder="1" applyAlignment="1">
      <alignment horizontal="center"/>
    </xf>
    <xf numFmtId="0" fontId="32" fillId="9" borderId="28" xfId="0" applyFont="1" applyFill="1" applyBorder="1" applyAlignment="1">
      <alignment horizontal="center"/>
    </xf>
    <xf numFmtId="0" fontId="32" fillId="11" borderId="29" xfId="0" applyFont="1" applyFill="1" applyBorder="1" applyAlignment="1">
      <alignment horizontal="center"/>
    </xf>
    <xf numFmtId="0" fontId="32" fillId="11" borderId="31" xfId="0" applyFont="1" applyFill="1" applyBorder="1" applyAlignment="1">
      <alignment horizontal="center"/>
    </xf>
    <xf numFmtId="0" fontId="32" fillId="8" borderId="24" xfId="0" applyFont="1" applyFill="1" applyBorder="1" applyAlignment="1">
      <alignment horizontal="center"/>
    </xf>
    <xf numFmtId="0" fontId="32" fillId="9" borderId="24" xfId="0" applyFont="1" applyFill="1" applyBorder="1" applyAlignment="1">
      <alignment horizontal="center"/>
    </xf>
    <xf numFmtId="0" fontId="32" fillId="11" borderId="32" xfId="0" applyFont="1" applyFill="1" applyBorder="1" applyAlignment="1">
      <alignment horizontal="center"/>
    </xf>
    <xf numFmtId="0" fontId="38" fillId="0" borderId="0" xfId="0" applyFont="1" applyFill="1" applyAlignment="1">
      <alignment horizontal="right" wrapText="1"/>
    </xf>
    <xf numFmtId="0" fontId="38" fillId="0" borderId="0" xfId="0" applyFont="1" applyFill="1" applyAlignment="1">
      <alignment horizontal="center" wrapText="1"/>
    </xf>
    <xf numFmtId="2" fontId="38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25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0" fillId="16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1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tabSelected="1" workbookViewId="0" topLeftCell="A75">
      <selection activeCell="G92" sqref="G92"/>
    </sheetView>
  </sheetViews>
  <sheetFormatPr defaultColWidth="11.00390625" defaultRowHeight="12.75"/>
  <cols>
    <col min="1" max="1" width="10.875" style="132" customWidth="1"/>
    <col min="2" max="2" width="3.375" style="132" customWidth="1"/>
    <col min="3" max="3" width="7.75390625" style="132" bestFit="1" customWidth="1"/>
    <col min="4" max="4" width="6.875" style="132" customWidth="1"/>
    <col min="5" max="5" width="19.375" style="132" customWidth="1"/>
    <col min="6" max="6" width="9.25390625" style="115" bestFit="1" customWidth="1"/>
    <col min="7" max="7" width="6.875" style="153" customWidth="1"/>
    <col min="8" max="8" width="3.625" style="158" customWidth="1"/>
    <col min="9" max="9" width="3.00390625" style="153" customWidth="1"/>
    <col min="10" max="12" width="4.75390625" style="159" customWidth="1"/>
    <col min="13" max="14" width="6.75390625" style="203" customWidth="1"/>
    <col min="15" max="15" width="6.125" style="115" customWidth="1"/>
    <col min="16" max="16" width="2.625" style="160" customWidth="1"/>
    <col min="17" max="17" width="6.75390625" style="161" customWidth="1"/>
    <col min="18" max="18" width="5.75390625" style="115" bestFit="1" customWidth="1"/>
    <col min="19" max="19" width="6.75390625" style="132" customWidth="1"/>
    <col min="20" max="20" width="34.625" style="132" customWidth="1"/>
    <col min="21" max="16384" width="10.75390625" style="132" customWidth="1"/>
  </cols>
  <sheetData>
    <row r="1" spans="1:20" ht="12">
      <c r="A1" s="132" t="s">
        <v>257</v>
      </c>
      <c r="B1" s="132" t="s">
        <v>271</v>
      </c>
      <c r="C1" s="132" t="s">
        <v>258</v>
      </c>
      <c r="D1" s="132" t="s">
        <v>259</v>
      </c>
      <c r="E1" s="132" t="s">
        <v>260</v>
      </c>
      <c r="F1" s="115" t="s">
        <v>261</v>
      </c>
      <c r="G1" s="153" t="s">
        <v>358</v>
      </c>
      <c r="H1" s="158" t="s">
        <v>262</v>
      </c>
      <c r="I1" s="153" t="s">
        <v>263</v>
      </c>
      <c r="J1" s="159" t="s">
        <v>362</v>
      </c>
      <c r="K1" s="159" t="s">
        <v>363</v>
      </c>
      <c r="L1" s="159" t="s">
        <v>364</v>
      </c>
      <c r="M1" s="153" t="s">
        <v>365</v>
      </c>
      <c r="N1" s="153" t="s">
        <v>366</v>
      </c>
      <c r="O1" s="115" t="s">
        <v>156</v>
      </c>
      <c r="P1" s="160" t="s">
        <v>272</v>
      </c>
      <c r="Q1" s="161" t="s">
        <v>273</v>
      </c>
      <c r="R1" s="115" t="s">
        <v>157</v>
      </c>
      <c r="S1" s="132" t="s">
        <v>15</v>
      </c>
      <c r="T1" s="132" t="s">
        <v>264</v>
      </c>
    </row>
    <row r="2" spans="1:20" s="43" customFormat="1" ht="12.75">
      <c r="A2" s="2">
        <v>0</v>
      </c>
      <c r="B2" s="2">
        <v>0</v>
      </c>
      <c r="C2" s="2">
        <v>0</v>
      </c>
      <c r="D2" s="2">
        <v>0</v>
      </c>
      <c r="E2" s="2">
        <v>0</v>
      </c>
      <c r="F2" s="77">
        <v>0</v>
      </c>
      <c r="G2" s="88"/>
      <c r="H2" s="80">
        <v>0</v>
      </c>
      <c r="I2" s="88">
        <v>0</v>
      </c>
      <c r="J2" s="4" t="s">
        <v>265</v>
      </c>
      <c r="K2" s="4" t="s">
        <v>265</v>
      </c>
      <c r="L2" s="4" t="s">
        <v>266</v>
      </c>
      <c r="M2" s="45" t="s">
        <v>267</v>
      </c>
      <c r="N2" s="45" t="s">
        <v>267</v>
      </c>
      <c r="O2" s="44" t="s">
        <v>268</v>
      </c>
      <c r="P2" s="5" t="s">
        <v>117</v>
      </c>
      <c r="Q2" s="47" t="s">
        <v>118</v>
      </c>
      <c r="R2" s="44" t="s">
        <v>359</v>
      </c>
      <c r="S2" s="43">
        <v>0</v>
      </c>
      <c r="T2" s="3">
        <v>0</v>
      </c>
    </row>
    <row r="3" spans="1:20" s="162" customFormat="1" ht="12">
      <c r="A3" s="162" t="s">
        <v>253</v>
      </c>
      <c r="C3" s="162" t="s">
        <v>241</v>
      </c>
      <c r="D3" s="162" t="s">
        <v>45</v>
      </c>
      <c r="E3" s="162" t="s">
        <v>98</v>
      </c>
      <c r="F3" s="163">
        <v>1262</v>
      </c>
      <c r="G3" s="164"/>
      <c r="H3" s="165" t="s">
        <v>291</v>
      </c>
      <c r="I3" s="164" t="s">
        <v>6</v>
      </c>
      <c r="M3" s="166">
        <v>213.8</v>
      </c>
      <c r="N3" s="166">
        <v>224.3</v>
      </c>
      <c r="O3" s="163">
        <v>85</v>
      </c>
      <c r="P3" s="167"/>
      <c r="Q3" s="168">
        <f aca="true" t="shared" si="0" ref="Q3:Q20">(N3-M3)*100/O3</f>
        <v>12.352941176470589</v>
      </c>
      <c r="R3" s="163">
        <v>2</v>
      </c>
      <c r="S3" s="162" t="s">
        <v>199</v>
      </c>
      <c r="T3" s="162" t="s">
        <v>295</v>
      </c>
    </row>
    <row r="4" spans="1:20" s="169" customFormat="1" ht="12">
      <c r="A4" s="169" t="s">
        <v>253</v>
      </c>
      <c r="C4" s="169" t="s">
        <v>241</v>
      </c>
      <c r="D4" s="169" t="s">
        <v>45</v>
      </c>
      <c r="E4" s="169" t="s">
        <v>237</v>
      </c>
      <c r="F4" s="170">
        <v>1262</v>
      </c>
      <c r="G4" s="171" t="s">
        <v>239</v>
      </c>
      <c r="H4" s="372" t="s">
        <v>226</v>
      </c>
      <c r="I4" s="171" t="s">
        <v>6</v>
      </c>
      <c r="M4" s="173">
        <v>158</v>
      </c>
      <c r="N4" s="173">
        <v>172.5</v>
      </c>
      <c r="O4" s="170">
        <v>2.5</v>
      </c>
      <c r="P4" s="174"/>
      <c r="Q4" s="175">
        <v>783</v>
      </c>
      <c r="R4" s="170">
        <v>3</v>
      </c>
      <c r="S4" s="169" t="s">
        <v>200</v>
      </c>
      <c r="T4" s="176" t="s">
        <v>240</v>
      </c>
    </row>
    <row r="5" spans="1:20" s="169" customFormat="1" ht="12">
      <c r="A5" s="169" t="s">
        <v>253</v>
      </c>
      <c r="C5" s="169" t="s">
        <v>241</v>
      </c>
      <c r="D5" s="169" t="s">
        <v>45</v>
      </c>
      <c r="E5" s="169" t="s">
        <v>98</v>
      </c>
      <c r="F5" s="170">
        <v>1262</v>
      </c>
      <c r="G5" s="171" t="s">
        <v>239</v>
      </c>
      <c r="H5" s="372" t="s">
        <v>226</v>
      </c>
      <c r="I5" s="171" t="s">
        <v>6</v>
      </c>
      <c r="M5" s="173">
        <v>0</v>
      </c>
      <c r="N5" s="173">
        <v>215.5</v>
      </c>
      <c r="O5" s="177"/>
      <c r="P5" s="174"/>
      <c r="Q5" s="175">
        <v>386</v>
      </c>
      <c r="R5" s="170">
        <v>8</v>
      </c>
      <c r="S5" s="169" t="s">
        <v>200</v>
      </c>
      <c r="T5" s="176" t="s">
        <v>238</v>
      </c>
    </row>
    <row r="6" spans="1:20" s="7" customFormat="1" ht="12.75">
      <c r="A6" s="7" t="s">
        <v>253</v>
      </c>
      <c r="C6" s="7" t="s">
        <v>241</v>
      </c>
      <c r="D6" s="7" t="s">
        <v>45</v>
      </c>
      <c r="E6" s="7" t="s">
        <v>98</v>
      </c>
      <c r="F6" s="19">
        <v>1265</v>
      </c>
      <c r="G6" s="90" t="s">
        <v>239</v>
      </c>
      <c r="H6" s="373" t="s">
        <v>159</v>
      </c>
      <c r="I6" s="90" t="s">
        <v>6</v>
      </c>
      <c r="M6" s="114">
        <v>121</v>
      </c>
      <c r="N6" s="114">
        <v>127.5</v>
      </c>
      <c r="O6" s="113"/>
      <c r="P6" s="20"/>
      <c r="Q6" s="112">
        <v>52</v>
      </c>
      <c r="R6" s="19">
        <v>8</v>
      </c>
      <c r="S6" s="7" t="s">
        <v>200</v>
      </c>
      <c r="T6" s="95" t="s">
        <v>238</v>
      </c>
    </row>
    <row r="7" spans="1:20" s="7" customFormat="1" ht="12.75">
      <c r="A7" s="7" t="s">
        <v>253</v>
      </c>
      <c r="C7" s="7" t="s">
        <v>241</v>
      </c>
      <c r="D7" s="7" t="s">
        <v>45</v>
      </c>
      <c r="E7" s="7" t="s">
        <v>98</v>
      </c>
      <c r="F7" s="19">
        <v>1266</v>
      </c>
      <c r="G7" s="90" t="s">
        <v>239</v>
      </c>
      <c r="H7" s="373" t="s">
        <v>226</v>
      </c>
      <c r="I7" s="90" t="s">
        <v>6</v>
      </c>
      <c r="M7" s="114">
        <v>96.6</v>
      </c>
      <c r="N7" s="114">
        <v>324</v>
      </c>
      <c r="O7" s="113"/>
      <c r="P7" s="20"/>
      <c r="Q7" s="112">
        <v>59</v>
      </c>
      <c r="R7" s="19">
        <v>8</v>
      </c>
      <c r="S7" s="7" t="s">
        <v>200</v>
      </c>
      <c r="T7" s="95" t="s">
        <v>238</v>
      </c>
    </row>
    <row r="8" spans="1:20" s="7" customFormat="1" ht="12.75">
      <c r="A8" s="7" t="s">
        <v>253</v>
      </c>
      <c r="C8" s="7" t="s">
        <v>241</v>
      </c>
      <c r="D8" s="7" t="s">
        <v>45</v>
      </c>
      <c r="E8" s="7" t="s">
        <v>98</v>
      </c>
      <c r="F8" s="19">
        <v>1267</v>
      </c>
      <c r="G8" s="90" t="s">
        <v>239</v>
      </c>
      <c r="H8" s="373" t="s">
        <v>159</v>
      </c>
      <c r="I8" s="90" t="s">
        <v>6</v>
      </c>
      <c r="M8" s="114">
        <v>141.5</v>
      </c>
      <c r="N8" s="114">
        <v>329.2</v>
      </c>
      <c r="O8" s="113"/>
      <c r="P8" s="20"/>
      <c r="Q8" s="112">
        <v>311</v>
      </c>
      <c r="R8" s="19">
        <v>8</v>
      </c>
      <c r="S8" s="7" t="s">
        <v>200</v>
      </c>
      <c r="T8" s="95" t="s">
        <v>238</v>
      </c>
    </row>
    <row r="9" spans="1:20" s="162" customFormat="1" ht="12">
      <c r="A9" s="178" t="s">
        <v>255</v>
      </c>
      <c r="B9" s="178" t="s">
        <v>31</v>
      </c>
      <c r="C9" s="178" t="s">
        <v>243</v>
      </c>
      <c r="D9" s="178" t="s">
        <v>46</v>
      </c>
      <c r="E9" s="178" t="s">
        <v>415</v>
      </c>
      <c r="F9" s="179">
        <v>1262</v>
      </c>
      <c r="G9" s="180"/>
      <c r="H9" s="181"/>
      <c r="I9" s="180" t="s">
        <v>6</v>
      </c>
      <c r="J9" s="178"/>
      <c r="K9" s="178"/>
      <c r="L9" s="178"/>
      <c r="M9" s="182">
        <v>98.4</v>
      </c>
      <c r="N9" s="182">
        <v>177.1</v>
      </c>
      <c r="O9" s="179">
        <v>138</v>
      </c>
      <c r="P9" s="183"/>
      <c r="Q9" s="184">
        <f t="shared" si="0"/>
        <v>57.02898550724637</v>
      </c>
      <c r="R9" s="179">
        <v>50</v>
      </c>
      <c r="S9" s="178" t="s">
        <v>199</v>
      </c>
      <c r="T9" s="178" t="s">
        <v>228</v>
      </c>
    </row>
    <row r="10" spans="1:20" s="162" customFormat="1" ht="12">
      <c r="A10" s="178" t="s">
        <v>255</v>
      </c>
      <c r="B10" s="178" t="s">
        <v>31</v>
      </c>
      <c r="C10" s="178" t="s">
        <v>243</v>
      </c>
      <c r="D10" s="178" t="s">
        <v>46</v>
      </c>
      <c r="E10" s="178" t="s">
        <v>632</v>
      </c>
      <c r="F10" s="179">
        <v>1262</v>
      </c>
      <c r="G10" s="180" t="s">
        <v>356</v>
      </c>
      <c r="H10" s="181" t="s">
        <v>293</v>
      </c>
      <c r="I10" s="180" t="s">
        <v>6</v>
      </c>
      <c r="J10" s="178"/>
      <c r="K10" s="178"/>
      <c r="L10" s="178"/>
      <c r="M10" s="182">
        <v>139.9</v>
      </c>
      <c r="N10" s="182">
        <v>140.8</v>
      </c>
      <c r="O10" s="179">
        <v>10</v>
      </c>
      <c r="P10" s="183"/>
      <c r="Q10" s="184">
        <f t="shared" si="0"/>
        <v>9.000000000000057</v>
      </c>
      <c r="R10" s="179">
        <v>50</v>
      </c>
      <c r="S10" s="178" t="s">
        <v>199</v>
      </c>
      <c r="T10" s="178" t="s">
        <v>485</v>
      </c>
    </row>
    <row r="11" spans="1:20" s="169" customFormat="1" ht="12">
      <c r="A11" s="185" t="s">
        <v>255</v>
      </c>
      <c r="B11" s="185" t="s">
        <v>31</v>
      </c>
      <c r="C11" s="185" t="s">
        <v>243</v>
      </c>
      <c r="D11" s="185" t="s">
        <v>46</v>
      </c>
      <c r="E11" s="185" t="s">
        <v>374</v>
      </c>
      <c r="F11" s="186">
        <v>1262</v>
      </c>
      <c r="G11" s="187" t="s">
        <v>184</v>
      </c>
      <c r="H11" s="188"/>
      <c r="I11" s="187" t="s">
        <v>6</v>
      </c>
      <c r="J11" s="185"/>
      <c r="K11" s="185"/>
      <c r="L11" s="185"/>
      <c r="M11" s="189">
        <v>194.02</v>
      </c>
      <c r="N11" s="189">
        <v>209.54</v>
      </c>
      <c r="O11" s="186">
        <v>75</v>
      </c>
      <c r="P11" s="190"/>
      <c r="Q11" s="191">
        <f t="shared" si="0"/>
        <v>20.69333333333331</v>
      </c>
      <c r="R11" s="186">
        <v>16</v>
      </c>
      <c r="S11" s="185" t="s">
        <v>200</v>
      </c>
      <c r="T11" s="192" t="s">
        <v>26</v>
      </c>
    </row>
    <row r="12" spans="1:20" s="169" customFormat="1" ht="12">
      <c r="A12" s="185" t="s">
        <v>255</v>
      </c>
      <c r="B12" s="185" t="s">
        <v>31</v>
      </c>
      <c r="C12" s="185" t="s">
        <v>243</v>
      </c>
      <c r="D12" s="185" t="s">
        <v>46</v>
      </c>
      <c r="E12" s="185" t="s">
        <v>374</v>
      </c>
      <c r="F12" s="186">
        <v>1262</v>
      </c>
      <c r="G12" s="187" t="s">
        <v>184</v>
      </c>
      <c r="H12" s="188"/>
      <c r="I12" s="187" t="s">
        <v>6</v>
      </c>
      <c r="J12" s="185"/>
      <c r="K12" s="185"/>
      <c r="L12" s="185"/>
      <c r="M12" s="189">
        <v>209.54</v>
      </c>
      <c r="N12" s="189">
        <v>214.54</v>
      </c>
      <c r="O12" s="186">
        <v>48</v>
      </c>
      <c r="P12" s="190"/>
      <c r="Q12" s="191">
        <f t="shared" si="0"/>
        <v>10.416666666666666</v>
      </c>
      <c r="R12" s="186">
        <v>16</v>
      </c>
      <c r="S12" s="185" t="s">
        <v>200</v>
      </c>
      <c r="T12" s="192" t="s">
        <v>26</v>
      </c>
    </row>
    <row r="13" spans="1:20" s="169" customFormat="1" ht="12">
      <c r="A13" s="185" t="s">
        <v>255</v>
      </c>
      <c r="B13" s="185" t="s">
        <v>31</v>
      </c>
      <c r="C13" s="185" t="s">
        <v>243</v>
      </c>
      <c r="D13" s="185" t="s">
        <v>46</v>
      </c>
      <c r="E13" s="185" t="s">
        <v>374</v>
      </c>
      <c r="F13" s="186">
        <v>1262</v>
      </c>
      <c r="G13" s="187" t="s">
        <v>27</v>
      </c>
      <c r="H13" s="188"/>
      <c r="I13" s="187" t="s">
        <v>6</v>
      </c>
      <c r="J13" s="185"/>
      <c r="K13" s="185"/>
      <c r="L13" s="185"/>
      <c r="M13" s="189">
        <v>220.46</v>
      </c>
      <c r="N13" s="189">
        <v>236.43</v>
      </c>
      <c r="O13" s="186">
        <v>48</v>
      </c>
      <c r="P13" s="190"/>
      <c r="Q13" s="191">
        <f t="shared" si="0"/>
        <v>33.270833333333336</v>
      </c>
      <c r="R13" s="186">
        <v>16</v>
      </c>
      <c r="S13" s="185" t="s">
        <v>200</v>
      </c>
      <c r="T13" s="192" t="s">
        <v>26</v>
      </c>
    </row>
    <row r="14" spans="1:20" s="169" customFormat="1" ht="12">
      <c r="A14" s="185" t="s">
        <v>255</v>
      </c>
      <c r="B14" s="185" t="s">
        <v>31</v>
      </c>
      <c r="C14" s="185" t="s">
        <v>243</v>
      </c>
      <c r="D14" s="185" t="s">
        <v>46</v>
      </c>
      <c r="E14" s="185" t="s">
        <v>374</v>
      </c>
      <c r="F14" s="186">
        <v>1262</v>
      </c>
      <c r="G14" s="187" t="s">
        <v>95</v>
      </c>
      <c r="H14" s="188" t="s">
        <v>293</v>
      </c>
      <c r="I14" s="187" t="s">
        <v>6</v>
      </c>
      <c r="J14" s="185"/>
      <c r="K14" s="185"/>
      <c r="L14" s="185"/>
      <c r="M14" s="189">
        <v>214.73</v>
      </c>
      <c r="N14" s="189">
        <v>220.46</v>
      </c>
      <c r="O14" s="186">
        <v>23</v>
      </c>
      <c r="P14" s="190"/>
      <c r="Q14" s="191">
        <f t="shared" si="0"/>
        <v>24.91304347826095</v>
      </c>
      <c r="R14" s="186">
        <v>16</v>
      </c>
      <c r="S14" s="185" t="s">
        <v>200</v>
      </c>
      <c r="T14" s="192" t="s">
        <v>26</v>
      </c>
    </row>
    <row r="15" spans="1:20" s="169" customFormat="1" ht="12">
      <c r="A15" s="185" t="s">
        <v>255</v>
      </c>
      <c r="B15" s="185" t="s">
        <v>31</v>
      </c>
      <c r="C15" s="185" t="s">
        <v>243</v>
      </c>
      <c r="D15" s="185" t="s">
        <v>46</v>
      </c>
      <c r="E15" s="185" t="s">
        <v>28</v>
      </c>
      <c r="F15" s="186">
        <v>1262</v>
      </c>
      <c r="G15" s="187" t="s">
        <v>184</v>
      </c>
      <c r="H15" s="188"/>
      <c r="I15" s="187" t="s">
        <v>6</v>
      </c>
      <c r="J15" s="185"/>
      <c r="K15" s="185"/>
      <c r="L15" s="185"/>
      <c r="M15" s="189">
        <v>139.23</v>
      </c>
      <c r="N15" s="189">
        <v>139.8</v>
      </c>
      <c r="O15" s="186">
        <v>1</v>
      </c>
      <c r="P15" s="190"/>
      <c r="Q15" s="191">
        <f t="shared" si="0"/>
        <v>57.00000000000216</v>
      </c>
      <c r="R15" s="186">
        <v>2</v>
      </c>
      <c r="S15" s="185" t="s">
        <v>200</v>
      </c>
      <c r="T15" s="192" t="s">
        <v>26</v>
      </c>
    </row>
    <row r="16" spans="1:20" s="169" customFormat="1" ht="12">
      <c r="A16" s="185" t="s">
        <v>255</v>
      </c>
      <c r="B16" s="185" t="s">
        <v>31</v>
      </c>
      <c r="C16" s="185" t="s">
        <v>243</v>
      </c>
      <c r="D16" s="185" t="s">
        <v>46</v>
      </c>
      <c r="E16" s="185" t="s">
        <v>28</v>
      </c>
      <c r="F16" s="186">
        <v>1262</v>
      </c>
      <c r="G16" s="187" t="s">
        <v>356</v>
      </c>
      <c r="H16" s="188" t="s">
        <v>293</v>
      </c>
      <c r="I16" s="187" t="s">
        <v>6</v>
      </c>
      <c r="J16" s="185"/>
      <c r="K16" s="185"/>
      <c r="L16" s="185"/>
      <c r="M16" s="189">
        <v>140.16</v>
      </c>
      <c r="N16" s="189">
        <v>140.19</v>
      </c>
      <c r="O16" s="186">
        <v>1</v>
      </c>
      <c r="P16" s="190"/>
      <c r="Q16" s="191">
        <f t="shared" si="0"/>
        <v>3.0000000000001137</v>
      </c>
      <c r="R16" s="186">
        <v>2</v>
      </c>
      <c r="S16" s="185" t="s">
        <v>200</v>
      </c>
      <c r="T16" s="192" t="s">
        <v>26</v>
      </c>
    </row>
    <row r="17" spans="1:20" s="169" customFormat="1" ht="12">
      <c r="A17" s="185" t="s">
        <v>255</v>
      </c>
      <c r="B17" s="185" t="s">
        <v>31</v>
      </c>
      <c r="C17" s="185" t="s">
        <v>243</v>
      </c>
      <c r="D17" s="185" t="s">
        <v>46</v>
      </c>
      <c r="E17" s="185" t="s">
        <v>28</v>
      </c>
      <c r="F17" s="186">
        <v>1262</v>
      </c>
      <c r="G17" s="187" t="s">
        <v>29</v>
      </c>
      <c r="H17" s="188" t="s">
        <v>293</v>
      </c>
      <c r="I17" s="187" t="s">
        <v>6</v>
      </c>
      <c r="J17" s="185"/>
      <c r="K17" s="185"/>
      <c r="L17" s="185"/>
      <c r="M17" s="189">
        <v>140.25</v>
      </c>
      <c r="N17" s="189">
        <v>140.43</v>
      </c>
      <c r="O17" s="186">
        <v>1</v>
      </c>
      <c r="P17" s="190"/>
      <c r="Q17" s="191">
        <f t="shared" si="0"/>
        <v>18.000000000000682</v>
      </c>
      <c r="R17" s="186">
        <v>2</v>
      </c>
      <c r="S17" s="185" t="s">
        <v>200</v>
      </c>
      <c r="T17" s="192" t="s">
        <v>26</v>
      </c>
    </row>
    <row r="18" spans="1:20" s="22" customFormat="1" ht="12.75">
      <c r="A18" s="26" t="s">
        <v>255</v>
      </c>
      <c r="B18" s="26" t="s">
        <v>31</v>
      </c>
      <c r="C18" s="26" t="s">
        <v>243</v>
      </c>
      <c r="D18" s="26" t="s">
        <v>46</v>
      </c>
      <c r="E18" s="26" t="s">
        <v>415</v>
      </c>
      <c r="F18" s="78">
        <v>1263</v>
      </c>
      <c r="G18" s="91"/>
      <c r="H18" s="83"/>
      <c r="I18" s="91" t="s">
        <v>6</v>
      </c>
      <c r="J18" s="26"/>
      <c r="K18" s="26"/>
      <c r="L18" s="26"/>
      <c r="M18" s="54">
        <v>54.1</v>
      </c>
      <c r="N18" s="54">
        <v>396</v>
      </c>
      <c r="O18" s="78">
        <v>172</v>
      </c>
      <c r="P18" s="27"/>
      <c r="Q18" s="101">
        <f t="shared" si="0"/>
        <v>198.77906976744185</v>
      </c>
      <c r="R18" s="78">
        <v>50</v>
      </c>
      <c r="S18" s="26" t="s">
        <v>199</v>
      </c>
      <c r="T18" s="26" t="s">
        <v>228</v>
      </c>
    </row>
    <row r="19" spans="1:20" s="22" customFormat="1" ht="12.75">
      <c r="A19" s="26" t="s">
        <v>255</v>
      </c>
      <c r="B19" s="26" t="s">
        <v>31</v>
      </c>
      <c r="C19" s="26" t="s">
        <v>243</v>
      </c>
      <c r="D19" s="26" t="s">
        <v>46</v>
      </c>
      <c r="E19" s="26" t="s">
        <v>415</v>
      </c>
      <c r="F19" s="78">
        <v>1264</v>
      </c>
      <c r="G19" s="91"/>
      <c r="H19" s="83"/>
      <c r="I19" s="91" t="s">
        <v>6</v>
      </c>
      <c r="J19" s="26"/>
      <c r="K19" s="26"/>
      <c r="L19" s="26"/>
      <c r="M19" s="54">
        <v>0.7</v>
      </c>
      <c r="N19" s="54">
        <v>315.7</v>
      </c>
      <c r="O19" s="78">
        <v>151</v>
      </c>
      <c r="P19" s="27"/>
      <c r="Q19" s="101">
        <f t="shared" si="0"/>
        <v>208.60927152317882</v>
      </c>
      <c r="R19" s="78">
        <v>50</v>
      </c>
      <c r="S19" s="26" t="s">
        <v>199</v>
      </c>
      <c r="T19" s="26" t="s">
        <v>228</v>
      </c>
    </row>
    <row r="20" spans="1:20" s="22" customFormat="1" ht="12.75">
      <c r="A20" s="26" t="s">
        <v>255</v>
      </c>
      <c r="B20" s="26" t="s">
        <v>31</v>
      </c>
      <c r="C20" s="26" t="s">
        <v>243</v>
      </c>
      <c r="D20" s="26" t="s">
        <v>46</v>
      </c>
      <c r="E20" s="26" t="s">
        <v>415</v>
      </c>
      <c r="F20" s="78">
        <v>1267</v>
      </c>
      <c r="G20" s="91"/>
      <c r="H20" s="83"/>
      <c r="I20" s="91" t="s">
        <v>6</v>
      </c>
      <c r="J20" s="26"/>
      <c r="K20" s="26"/>
      <c r="L20" s="26"/>
      <c r="M20" s="54">
        <v>155.3</v>
      </c>
      <c r="N20" s="54">
        <v>155.4</v>
      </c>
      <c r="O20" s="74">
        <v>10</v>
      </c>
      <c r="P20" s="27"/>
      <c r="Q20" s="101">
        <f t="shared" si="0"/>
        <v>0.9999999999999432</v>
      </c>
      <c r="R20" s="78">
        <v>50</v>
      </c>
      <c r="S20" s="26" t="s">
        <v>199</v>
      </c>
      <c r="T20" s="26" t="s">
        <v>228</v>
      </c>
    </row>
    <row r="21" spans="1:20" s="7" customFormat="1" ht="12.75">
      <c r="A21" s="24" t="s">
        <v>255</v>
      </c>
      <c r="B21" s="24" t="s">
        <v>31</v>
      </c>
      <c r="C21" s="24" t="s">
        <v>243</v>
      </c>
      <c r="D21" s="24" t="s">
        <v>46</v>
      </c>
      <c r="E21" s="24" t="s">
        <v>370</v>
      </c>
      <c r="F21" s="75">
        <v>1267</v>
      </c>
      <c r="G21" s="92" t="s">
        <v>166</v>
      </c>
      <c r="H21" s="84" t="s">
        <v>291</v>
      </c>
      <c r="I21" s="92" t="s">
        <v>6</v>
      </c>
      <c r="J21" s="24"/>
      <c r="K21" s="24"/>
      <c r="L21" s="24"/>
      <c r="M21" s="339">
        <v>321.45</v>
      </c>
      <c r="N21" s="339">
        <v>367.78</v>
      </c>
      <c r="O21" s="340">
        <v>75</v>
      </c>
      <c r="P21" s="25"/>
      <c r="Q21" s="102">
        <v>62</v>
      </c>
      <c r="R21" s="75">
        <v>5</v>
      </c>
      <c r="S21" s="24" t="s">
        <v>200</v>
      </c>
      <c r="T21" s="50" t="s">
        <v>26</v>
      </c>
    </row>
    <row r="22" spans="1:20" s="22" customFormat="1" ht="12.75">
      <c r="A22" s="26" t="s">
        <v>255</v>
      </c>
      <c r="B22" s="26" t="s">
        <v>31</v>
      </c>
      <c r="C22" s="26" t="s">
        <v>243</v>
      </c>
      <c r="D22" s="26" t="s">
        <v>46</v>
      </c>
      <c r="E22" s="26" t="s">
        <v>175</v>
      </c>
      <c r="F22" s="78" t="s">
        <v>300</v>
      </c>
      <c r="G22" s="91"/>
      <c r="H22" s="83"/>
      <c r="I22" s="91" t="s">
        <v>6</v>
      </c>
      <c r="J22" s="26"/>
      <c r="K22" s="26"/>
      <c r="L22" s="26"/>
      <c r="M22" s="54"/>
      <c r="N22" s="54"/>
      <c r="O22" s="78"/>
      <c r="P22" s="27"/>
      <c r="Q22" s="101">
        <v>182</v>
      </c>
      <c r="R22" s="78">
        <v>5</v>
      </c>
      <c r="S22" s="26" t="s">
        <v>199</v>
      </c>
      <c r="T22" s="26" t="s">
        <v>167</v>
      </c>
    </row>
    <row r="23" spans="1:20" s="22" customFormat="1" ht="12.75">
      <c r="A23" s="26" t="s">
        <v>255</v>
      </c>
      <c r="B23" s="26" t="s">
        <v>31</v>
      </c>
      <c r="C23" s="26" t="s">
        <v>243</v>
      </c>
      <c r="D23" s="26" t="s">
        <v>46</v>
      </c>
      <c r="E23" s="26" t="s">
        <v>175</v>
      </c>
      <c r="F23" s="78" t="s">
        <v>300</v>
      </c>
      <c r="G23" s="91"/>
      <c r="H23" s="83"/>
      <c r="I23" s="91" t="s">
        <v>6</v>
      </c>
      <c r="J23" s="26"/>
      <c r="K23" s="26"/>
      <c r="L23" s="26"/>
      <c r="M23" s="54"/>
      <c r="N23" s="54"/>
      <c r="O23" s="78"/>
      <c r="P23" s="27"/>
      <c r="Q23" s="101">
        <v>1023</v>
      </c>
      <c r="R23" s="78">
        <v>0.1</v>
      </c>
      <c r="S23" s="26" t="s">
        <v>199</v>
      </c>
      <c r="T23" s="26" t="s">
        <v>168</v>
      </c>
    </row>
    <row r="24" spans="1:20" s="22" customFormat="1" ht="12.75">
      <c r="A24" s="22" t="s">
        <v>9</v>
      </c>
      <c r="C24" s="22" t="s">
        <v>8</v>
      </c>
      <c r="D24" s="22" t="s">
        <v>47</v>
      </c>
      <c r="E24" s="22" t="s">
        <v>10</v>
      </c>
      <c r="F24" s="74">
        <v>1263</v>
      </c>
      <c r="G24" s="89"/>
      <c r="H24" s="81"/>
      <c r="I24" s="89" t="s">
        <v>6</v>
      </c>
      <c r="M24" s="52">
        <v>5.4</v>
      </c>
      <c r="N24" s="52">
        <v>397.9</v>
      </c>
      <c r="O24" s="74">
        <v>1200</v>
      </c>
      <c r="P24" s="23"/>
      <c r="Q24" s="100">
        <f aca="true" t="shared" si="1" ref="Q24:Q31">(N24-M24)*100/O24</f>
        <v>32.708333333333336</v>
      </c>
      <c r="R24" s="74">
        <v>10</v>
      </c>
      <c r="S24" s="26" t="s">
        <v>199</v>
      </c>
      <c r="T24" s="22" t="s">
        <v>169</v>
      </c>
    </row>
    <row r="25" spans="1:20" s="22" customFormat="1" ht="12.75">
      <c r="A25" s="22" t="s">
        <v>9</v>
      </c>
      <c r="C25" s="22" t="s">
        <v>8</v>
      </c>
      <c r="D25" s="22" t="s">
        <v>47</v>
      </c>
      <c r="E25" s="22" t="s">
        <v>10</v>
      </c>
      <c r="F25" s="74">
        <v>1264</v>
      </c>
      <c r="G25" s="89"/>
      <c r="H25" s="81"/>
      <c r="I25" s="89" t="s">
        <v>6</v>
      </c>
      <c r="M25" s="52">
        <v>5.7</v>
      </c>
      <c r="N25" s="52">
        <v>309.6</v>
      </c>
      <c r="O25" s="74">
        <v>1050</v>
      </c>
      <c r="P25" s="23"/>
      <c r="Q25" s="100">
        <f t="shared" si="1"/>
        <v>28.942857142857147</v>
      </c>
      <c r="R25" s="74">
        <v>10</v>
      </c>
      <c r="S25" s="26" t="s">
        <v>199</v>
      </c>
      <c r="T25" s="22" t="s">
        <v>169</v>
      </c>
    </row>
    <row r="26" spans="1:20" s="22" customFormat="1" ht="12.75">
      <c r="A26" s="22" t="s">
        <v>9</v>
      </c>
      <c r="C26" s="22" t="s">
        <v>8</v>
      </c>
      <c r="D26" s="22" t="s">
        <v>47</v>
      </c>
      <c r="E26" s="22" t="s">
        <v>10</v>
      </c>
      <c r="F26" s="74">
        <v>1266</v>
      </c>
      <c r="G26" s="89"/>
      <c r="H26" s="81"/>
      <c r="I26" s="89" t="s">
        <v>6</v>
      </c>
      <c r="M26" s="52">
        <v>361.2</v>
      </c>
      <c r="N26" s="52">
        <v>361.3</v>
      </c>
      <c r="O26" s="74">
        <v>10</v>
      </c>
      <c r="P26" s="23"/>
      <c r="Q26" s="100">
        <f t="shared" si="1"/>
        <v>1.0000000000002274</v>
      </c>
      <c r="R26" s="74">
        <v>3</v>
      </c>
      <c r="S26" s="26" t="s">
        <v>199</v>
      </c>
      <c r="T26" s="22" t="s">
        <v>169</v>
      </c>
    </row>
    <row r="27" spans="1:20" s="7" customFormat="1" ht="12.75">
      <c r="A27" s="7" t="s">
        <v>287</v>
      </c>
      <c r="C27" s="7" t="s">
        <v>20</v>
      </c>
      <c r="D27" s="7" t="s">
        <v>48</v>
      </c>
      <c r="E27" s="7" t="s">
        <v>288</v>
      </c>
      <c r="F27" s="19">
        <v>1264</v>
      </c>
      <c r="G27" s="90" t="s">
        <v>375</v>
      </c>
      <c r="H27" s="82" t="s">
        <v>12</v>
      </c>
      <c r="I27" s="90" t="s">
        <v>6</v>
      </c>
      <c r="J27" s="7">
        <v>4</v>
      </c>
      <c r="K27" s="7">
        <v>9</v>
      </c>
      <c r="L27" s="7">
        <v>5</v>
      </c>
      <c r="M27" s="53">
        <v>30</v>
      </c>
      <c r="N27" s="53">
        <v>130</v>
      </c>
      <c r="O27" s="19">
        <v>3</v>
      </c>
      <c r="P27" s="20">
        <f>(K27-J27)*1000/L27</f>
        <v>1000</v>
      </c>
      <c r="Q27" s="94">
        <f t="shared" si="1"/>
        <v>3333.3333333333335</v>
      </c>
      <c r="R27" s="19">
        <v>20</v>
      </c>
      <c r="S27" s="24" t="s">
        <v>200</v>
      </c>
      <c r="T27" s="7" t="s">
        <v>376</v>
      </c>
    </row>
    <row r="28" spans="1:20" s="7" customFormat="1" ht="12.75">
      <c r="A28" s="7" t="s">
        <v>287</v>
      </c>
      <c r="C28" s="7" t="s">
        <v>20</v>
      </c>
      <c r="D28" s="7" t="s">
        <v>48</v>
      </c>
      <c r="E28" s="7" t="s">
        <v>288</v>
      </c>
      <c r="F28" s="19">
        <v>1267</v>
      </c>
      <c r="G28" s="90" t="s">
        <v>375</v>
      </c>
      <c r="H28" s="82" t="s">
        <v>12</v>
      </c>
      <c r="I28" s="90" t="s">
        <v>6</v>
      </c>
      <c r="J28" s="7">
        <v>4</v>
      </c>
      <c r="K28" s="7">
        <v>9</v>
      </c>
      <c r="L28" s="7">
        <v>5</v>
      </c>
      <c r="M28" s="53">
        <v>40</v>
      </c>
      <c r="N28" s="53">
        <v>101</v>
      </c>
      <c r="O28" s="19">
        <v>3</v>
      </c>
      <c r="P28" s="20">
        <f>(K28-J28)*1000/L28</f>
        <v>1000</v>
      </c>
      <c r="Q28" s="94">
        <f t="shared" si="1"/>
        <v>2033.3333333333333</v>
      </c>
      <c r="R28" s="19">
        <v>20</v>
      </c>
      <c r="S28" s="24" t="s">
        <v>200</v>
      </c>
      <c r="T28" s="7" t="s">
        <v>376</v>
      </c>
    </row>
    <row r="29" spans="1:20" s="22" customFormat="1" ht="12.75">
      <c r="A29" s="22" t="s">
        <v>539</v>
      </c>
      <c r="C29" s="22" t="s">
        <v>19</v>
      </c>
      <c r="D29" s="22" t="s">
        <v>468</v>
      </c>
      <c r="E29" s="22" t="s">
        <v>297</v>
      </c>
      <c r="F29" s="74">
        <v>1265</v>
      </c>
      <c r="G29" s="89"/>
      <c r="H29" s="81"/>
      <c r="I29" s="89" t="s">
        <v>6</v>
      </c>
      <c r="M29" s="52">
        <v>3.8</v>
      </c>
      <c r="N29" s="52">
        <v>352.7</v>
      </c>
      <c r="O29" s="74">
        <v>385</v>
      </c>
      <c r="P29" s="23"/>
      <c r="Q29" s="100">
        <f t="shared" si="1"/>
        <v>90.62337662337663</v>
      </c>
      <c r="R29" s="74">
        <v>10</v>
      </c>
      <c r="S29" s="22" t="s">
        <v>199</v>
      </c>
      <c r="T29" s="22" t="s">
        <v>213</v>
      </c>
    </row>
    <row r="30" spans="1:20" s="22" customFormat="1" ht="12.75">
      <c r="A30" s="22" t="s">
        <v>539</v>
      </c>
      <c r="C30" s="22" t="s">
        <v>19</v>
      </c>
      <c r="D30" s="22" t="s">
        <v>468</v>
      </c>
      <c r="E30" s="22" t="s">
        <v>297</v>
      </c>
      <c r="F30" s="74">
        <v>1266</v>
      </c>
      <c r="G30" s="89"/>
      <c r="H30" s="81"/>
      <c r="I30" s="89" t="s">
        <v>6</v>
      </c>
      <c r="M30" s="52">
        <v>124.5</v>
      </c>
      <c r="N30" s="52">
        <v>130.5</v>
      </c>
      <c r="O30" s="74">
        <v>200</v>
      </c>
      <c r="P30" s="23"/>
      <c r="Q30" s="100">
        <f t="shared" si="1"/>
        <v>3</v>
      </c>
      <c r="R30" s="74">
        <v>10</v>
      </c>
      <c r="S30" s="22" t="s">
        <v>199</v>
      </c>
      <c r="T30" s="22" t="s">
        <v>213</v>
      </c>
    </row>
    <row r="31" spans="1:20" s="22" customFormat="1" ht="12.75">
      <c r="A31" s="22" t="s">
        <v>539</v>
      </c>
      <c r="C31" s="22" t="s">
        <v>19</v>
      </c>
      <c r="D31" s="22" t="s">
        <v>468</v>
      </c>
      <c r="E31" s="22" t="s">
        <v>297</v>
      </c>
      <c r="F31" s="74">
        <v>1266</v>
      </c>
      <c r="G31" s="89"/>
      <c r="H31" s="81"/>
      <c r="I31" s="89" t="s">
        <v>6</v>
      </c>
      <c r="M31" s="52">
        <v>2</v>
      </c>
      <c r="N31" s="52">
        <v>347.7</v>
      </c>
      <c r="O31" s="74">
        <v>395</v>
      </c>
      <c r="P31" s="23"/>
      <c r="Q31" s="100">
        <f t="shared" si="1"/>
        <v>87.51898734177215</v>
      </c>
      <c r="R31" s="74">
        <v>10</v>
      </c>
      <c r="S31" s="22" t="s">
        <v>199</v>
      </c>
      <c r="T31" s="22" t="s">
        <v>213</v>
      </c>
    </row>
    <row r="32" spans="1:20" s="22" customFormat="1" ht="12.75">
      <c r="A32" s="22" t="s">
        <v>539</v>
      </c>
      <c r="C32" s="22" t="s">
        <v>19</v>
      </c>
      <c r="D32" s="22" t="s">
        <v>49</v>
      </c>
      <c r="E32" s="22" t="s">
        <v>297</v>
      </c>
      <c r="F32" s="74" t="s">
        <v>300</v>
      </c>
      <c r="G32" s="89"/>
      <c r="H32" s="81"/>
      <c r="I32" s="89" t="s">
        <v>6</v>
      </c>
      <c r="M32" s="52"/>
      <c r="N32" s="52"/>
      <c r="O32" s="74"/>
      <c r="P32" s="23"/>
      <c r="Q32" s="100">
        <v>636</v>
      </c>
      <c r="R32" s="74">
        <v>10</v>
      </c>
      <c r="S32" s="22" t="s">
        <v>199</v>
      </c>
      <c r="T32" s="22" t="s">
        <v>296</v>
      </c>
    </row>
    <row r="33" spans="1:19" s="7" customFormat="1" ht="12.75">
      <c r="A33" s="7" t="s">
        <v>302</v>
      </c>
      <c r="B33" s="7" t="s">
        <v>351</v>
      </c>
      <c r="C33" s="7" t="s">
        <v>343</v>
      </c>
      <c r="D33" s="7" t="s">
        <v>352</v>
      </c>
      <c r="E33" s="7" t="s">
        <v>288</v>
      </c>
      <c r="F33" s="19">
        <v>1262</v>
      </c>
      <c r="G33" s="90"/>
      <c r="H33" s="82"/>
      <c r="I33" s="90" t="s">
        <v>6</v>
      </c>
      <c r="J33" s="7">
        <v>50</v>
      </c>
      <c r="K33" s="7">
        <v>57</v>
      </c>
      <c r="M33" s="53">
        <v>100</v>
      </c>
      <c r="N33" s="53">
        <v>170</v>
      </c>
      <c r="O33" s="19">
        <v>3</v>
      </c>
      <c r="P33" s="20"/>
      <c r="Q33" s="191">
        <f aca="true" t="shared" si="2" ref="Q33:Q47">(N33-M33)*100/O33</f>
        <v>2333.3333333333335</v>
      </c>
      <c r="R33" s="19" t="s">
        <v>354</v>
      </c>
      <c r="S33" s="169" t="s">
        <v>200</v>
      </c>
    </row>
    <row r="34" spans="1:19" s="7" customFormat="1" ht="12.75">
      <c r="A34" s="7" t="s">
        <v>302</v>
      </c>
      <c r="B34" s="7" t="s">
        <v>351</v>
      </c>
      <c r="C34" s="7" t="s">
        <v>343</v>
      </c>
      <c r="D34" s="7" t="s">
        <v>352</v>
      </c>
      <c r="E34" s="7" t="s">
        <v>288</v>
      </c>
      <c r="F34" s="19">
        <v>1263</v>
      </c>
      <c r="G34" s="90"/>
      <c r="H34" s="82"/>
      <c r="I34" s="90" t="s">
        <v>6</v>
      </c>
      <c r="J34" s="7">
        <v>50</v>
      </c>
      <c r="K34" s="7">
        <v>57</v>
      </c>
      <c r="M34" s="53">
        <v>230</v>
      </c>
      <c r="N34" s="53">
        <v>360</v>
      </c>
      <c r="O34" s="19">
        <v>5</v>
      </c>
      <c r="P34" s="20"/>
      <c r="Q34" s="191">
        <f>(N34-M34)*100/O34</f>
        <v>2600</v>
      </c>
      <c r="R34" s="19" t="s">
        <v>354</v>
      </c>
      <c r="S34" s="169" t="s">
        <v>200</v>
      </c>
    </row>
    <row r="35" spans="1:19" s="7" customFormat="1" ht="12.75">
      <c r="A35" s="7" t="s">
        <v>302</v>
      </c>
      <c r="B35" s="7" t="s">
        <v>351</v>
      </c>
      <c r="C35" s="7" t="s">
        <v>343</v>
      </c>
      <c r="D35" s="7" t="s">
        <v>352</v>
      </c>
      <c r="E35" s="7" t="s">
        <v>288</v>
      </c>
      <c r="F35" s="19">
        <v>1266</v>
      </c>
      <c r="G35" s="90"/>
      <c r="H35" s="82"/>
      <c r="I35" s="90" t="s">
        <v>6</v>
      </c>
      <c r="J35" s="7">
        <v>50</v>
      </c>
      <c r="K35" s="7">
        <v>57</v>
      </c>
      <c r="M35" s="53">
        <v>265</v>
      </c>
      <c r="N35" s="53">
        <v>330</v>
      </c>
      <c r="O35" s="19">
        <v>5</v>
      </c>
      <c r="P35" s="20"/>
      <c r="Q35" s="191">
        <f>(N35-M35)*100/O35</f>
        <v>1300</v>
      </c>
      <c r="R35" s="19" t="s">
        <v>354</v>
      </c>
      <c r="S35" s="169" t="s">
        <v>200</v>
      </c>
    </row>
    <row r="36" spans="1:20" s="162" customFormat="1" ht="12">
      <c r="A36" s="162" t="s">
        <v>633</v>
      </c>
      <c r="C36" s="162" t="s">
        <v>21</v>
      </c>
      <c r="D36" s="162" t="s">
        <v>50</v>
      </c>
      <c r="E36" s="162" t="s">
        <v>538</v>
      </c>
      <c r="F36" s="163">
        <v>1262</v>
      </c>
      <c r="G36" s="164" t="s">
        <v>99</v>
      </c>
      <c r="H36" s="165"/>
      <c r="I36" s="164" t="s">
        <v>6</v>
      </c>
      <c r="M36" s="166">
        <v>47.5</v>
      </c>
      <c r="N36" s="166">
        <v>231.7</v>
      </c>
      <c r="O36" s="163">
        <v>155</v>
      </c>
      <c r="P36" s="167"/>
      <c r="Q36" s="168">
        <f t="shared" si="2"/>
        <v>118.83870967741936</v>
      </c>
      <c r="R36" s="163">
        <v>10</v>
      </c>
      <c r="S36" s="162" t="s">
        <v>199</v>
      </c>
      <c r="T36" s="162" t="s">
        <v>151</v>
      </c>
    </row>
    <row r="37" spans="1:20" s="22" customFormat="1" ht="12.75">
      <c r="A37" s="22" t="s">
        <v>633</v>
      </c>
      <c r="C37" s="22" t="s">
        <v>21</v>
      </c>
      <c r="D37" s="22" t="s">
        <v>50</v>
      </c>
      <c r="E37" s="22" t="s">
        <v>538</v>
      </c>
      <c r="F37" s="74">
        <v>1263</v>
      </c>
      <c r="G37" s="89" t="s">
        <v>99</v>
      </c>
      <c r="H37" s="81"/>
      <c r="I37" s="89" t="s">
        <v>6</v>
      </c>
      <c r="M37" s="52">
        <v>47.8</v>
      </c>
      <c r="N37" s="52">
        <v>399.9</v>
      </c>
      <c r="O37" s="74">
        <v>183</v>
      </c>
      <c r="P37" s="23"/>
      <c r="Q37" s="100">
        <f t="shared" si="2"/>
        <v>192.40437158469945</v>
      </c>
      <c r="R37" s="74">
        <v>10</v>
      </c>
      <c r="S37" s="22" t="s">
        <v>199</v>
      </c>
      <c r="T37" s="22" t="s">
        <v>151</v>
      </c>
    </row>
    <row r="38" spans="1:20" s="22" customFormat="1" ht="12.75">
      <c r="A38" s="22" t="s">
        <v>633</v>
      </c>
      <c r="C38" s="22" t="s">
        <v>21</v>
      </c>
      <c r="D38" s="22" t="s">
        <v>50</v>
      </c>
      <c r="E38" s="22" t="s">
        <v>538</v>
      </c>
      <c r="F38" s="74">
        <v>1265</v>
      </c>
      <c r="G38" s="89" t="s">
        <v>99</v>
      </c>
      <c r="H38" s="81"/>
      <c r="I38" s="89" t="s">
        <v>6</v>
      </c>
      <c r="M38" s="52">
        <v>130.2</v>
      </c>
      <c r="N38" s="52">
        <v>358.9</v>
      </c>
      <c r="O38" s="74">
        <v>178</v>
      </c>
      <c r="P38" s="23"/>
      <c r="Q38" s="100">
        <f t="shared" si="2"/>
        <v>128.48314606741573</v>
      </c>
      <c r="R38" s="74">
        <v>10</v>
      </c>
      <c r="S38" s="22" t="s">
        <v>199</v>
      </c>
      <c r="T38" s="22" t="s">
        <v>151</v>
      </c>
    </row>
    <row r="39" spans="1:20" s="22" customFormat="1" ht="12.75">
      <c r="A39" s="22" t="s">
        <v>633</v>
      </c>
      <c r="C39" s="22" t="s">
        <v>21</v>
      </c>
      <c r="D39" s="22" t="s">
        <v>50</v>
      </c>
      <c r="E39" s="22" t="s">
        <v>538</v>
      </c>
      <c r="F39" s="74">
        <v>1266</v>
      </c>
      <c r="G39" s="89" t="s">
        <v>99</v>
      </c>
      <c r="H39" s="81"/>
      <c r="I39" s="89" t="s">
        <v>6</v>
      </c>
      <c r="M39" s="52">
        <v>100.7</v>
      </c>
      <c r="N39" s="52">
        <v>371.1</v>
      </c>
      <c r="O39" s="74">
        <v>176</v>
      </c>
      <c r="P39" s="23"/>
      <c r="Q39" s="100">
        <f t="shared" si="2"/>
        <v>153.63636363636365</v>
      </c>
      <c r="R39" s="74">
        <v>10</v>
      </c>
      <c r="S39" s="22" t="s">
        <v>199</v>
      </c>
      <c r="T39" s="22" t="s">
        <v>151</v>
      </c>
    </row>
    <row r="40" spans="1:20" s="22" customFormat="1" ht="12.75">
      <c r="A40" s="22" t="s">
        <v>633</v>
      </c>
      <c r="C40" s="22" t="s">
        <v>21</v>
      </c>
      <c r="D40" s="22" t="s">
        <v>50</v>
      </c>
      <c r="E40" s="22" t="s">
        <v>538</v>
      </c>
      <c r="F40" s="74">
        <v>1267</v>
      </c>
      <c r="G40" s="89" t="s">
        <v>99</v>
      </c>
      <c r="H40" s="81"/>
      <c r="I40" s="89" t="s">
        <v>6</v>
      </c>
      <c r="M40" s="52">
        <v>125.2</v>
      </c>
      <c r="N40" s="52">
        <v>278</v>
      </c>
      <c r="O40" s="74">
        <v>111.5</v>
      </c>
      <c r="P40" s="23"/>
      <c r="Q40" s="100">
        <f t="shared" si="2"/>
        <v>137.04035874439464</v>
      </c>
      <c r="R40" s="74">
        <v>10</v>
      </c>
      <c r="S40" s="22" t="s">
        <v>199</v>
      </c>
      <c r="T40" s="22" t="s">
        <v>151</v>
      </c>
    </row>
    <row r="41" spans="1:20" s="193" customFormat="1" ht="12">
      <c r="A41" s="193" t="s">
        <v>165</v>
      </c>
      <c r="B41" s="193" t="s">
        <v>298</v>
      </c>
      <c r="C41" s="193" t="s">
        <v>191</v>
      </c>
      <c r="D41" s="193" t="s">
        <v>51</v>
      </c>
      <c r="E41" s="193" t="s">
        <v>548</v>
      </c>
      <c r="F41" s="194">
        <v>1262</v>
      </c>
      <c r="G41" s="195" t="s">
        <v>95</v>
      </c>
      <c r="H41" s="196" t="s">
        <v>291</v>
      </c>
      <c r="I41" s="195" t="s">
        <v>6</v>
      </c>
      <c r="M41" s="197">
        <v>211.94</v>
      </c>
      <c r="N41" s="197">
        <v>221.5</v>
      </c>
      <c r="O41" s="194">
        <v>4.66</v>
      </c>
      <c r="P41" s="198"/>
      <c r="Q41" s="199">
        <f t="shared" si="2"/>
        <v>205.15021459227472</v>
      </c>
      <c r="R41" s="194">
        <v>20</v>
      </c>
      <c r="S41" s="162" t="s">
        <v>199</v>
      </c>
      <c r="T41" s="162" t="s">
        <v>224</v>
      </c>
    </row>
    <row r="42" spans="1:20" s="169" customFormat="1" ht="12">
      <c r="A42" s="169" t="s">
        <v>165</v>
      </c>
      <c r="B42" s="169" t="s">
        <v>298</v>
      </c>
      <c r="C42" s="169" t="s">
        <v>191</v>
      </c>
      <c r="D42" s="169" t="s">
        <v>51</v>
      </c>
      <c r="E42" s="169" t="s">
        <v>548</v>
      </c>
      <c r="F42" s="170">
        <v>1262</v>
      </c>
      <c r="G42" s="171" t="s">
        <v>95</v>
      </c>
      <c r="H42" s="172"/>
      <c r="I42" s="171" t="s">
        <v>6</v>
      </c>
      <c r="M42" s="200">
        <v>185</v>
      </c>
      <c r="N42" s="200">
        <v>236.5</v>
      </c>
      <c r="O42" s="170">
        <v>3</v>
      </c>
      <c r="P42" s="174"/>
      <c r="Q42" s="191">
        <f t="shared" si="2"/>
        <v>1716.6666666666667</v>
      </c>
      <c r="R42" s="170">
        <v>20</v>
      </c>
      <c r="S42" s="169" t="s">
        <v>200</v>
      </c>
      <c r="T42" s="169" t="s">
        <v>30</v>
      </c>
    </row>
    <row r="43" spans="1:20" s="169" customFormat="1" ht="12">
      <c r="A43" s="169" t="s">
        <v>165</v>
      </c>
      <c r="B43" s="169" t="s">
        <v>299</v>
      </c>
      <c r="C43" s="169" t="s">
        <v>191</v>
      </c>
      <c r="D43" s="169" t="s">
        <v>51</v>
      </c>
      <c r="E43" s="169" t="s">
        <v>294</v>
      </c>
      <c r="F43" s="170">
        <v>1262</v>
      </c>
      <c r="G43" s="171" t="s">
        <v>95</v>
      </c>
      <c r="H43" s="172"/>
      <c r="I43" s="171" t="s">
        <v>6</v>
      </c>
      <c r="M43" s="200">
        <v>215.5</v>
      </c>
      <c r="N43" s="200">
        <v>217.5</v>
      </c>
      <c r="O43" s="170">
        <v>1</v>
      </c>
      <c r="P43" s="174"/>
      <c r="Q43" s="191">
        <f t="shared" si="2"/>
        <v>200</v>
      </c>
      <c r="R43" s="170" t="s">
        <v>354</v>
      </c>
      <c r="S43" s="169" t="s">
        <v>200</v>
      </c>
      <c r="T43" s="169" t="s">
        <v>30</v>
      </c>
    </row>
    <row r="44" spans="1:20" s="7" customFormat="1" ht="12.75">
      <c r="A44" s="7" t="s">
        <v>165</v>
      </c>
      <c r="C44" s="7" t="s">
        <v>192</v>
      </c>
      <c r="D44" s="7" t="s">
        <v>51</v>
      </c>
      <c r="E44" s="7" t="s">
        <v>5</v>
      </c>
      <c r="F44" s="19">
        <v>1264</v>
      </c>
      <c r="G44" s="90" t="s">
        <v>360</v>
      </c>
      <c r="H44" s="82" t="s">
        <v>12</v>
      </c>
      <c r="I44" s="90" t="s">
        <v>6</v>
      </c>
      <c r="M44" s="53">
        <v>0</v>
      </c>
      <c r="N44" s="53">
        <v>30</v>
      </c>
      <c r="O44" s="19">
        <v>2.5</v>
      </c>
      <c r="P44" s="20"/>
      <c r="Q44" s="94">
        <f t="shared" si="2"/>
        <v>1200</v>
      </c>
      <c r="R44" s="19">
        <v>20</v>
      </c>
      <c r="S44" s="7" t="s">
        <v>200</v>
      </c>
      <c r="T44" s="7" t="s">
        <v>30</v>
      </c>
    </row>
    <row r="45" spans="1:20" s="7" customFormat="1" ht="12.75">
      <c r="A45" s="7" t="s">
        <v>165</v>
      </c>
      <c r="C45" s="7" t="s">
        <v>192</v>
      </c>
      <c r="D45" s="7" t="s">
        <v>51</v>
      </c>
      <c r="E45" s="7" t="s">
        <v>5</v>
      </c>
      <c r="F45" s="19">
        <v>1264</v>
      </c>
      <c r="G45" s="90" t="s">
        <v>360</v>
      </c>
      <c r="H45" s="82" t="s">
        <v>12</v>
      </c>
      <c r="I45" s="90" t="s">
        <v>6</v>
      </c>
      <c r="M45" s="53">
        <v>105</v>
      </c>
      <c r="N45" s="53">
        <v>170</v>
      </c>
      <c r="O45" s="19">
        <v>2.5</v>
      </c>
      <c r="P45" s="20"/>
      <c r="Q45" s="94">
        <f t="shared" si="2"/>
        <v>2600</v>
      </c>
      <c r="R45" s="19">
        <v>20</v>
      </c>
      <c r="S45" s="7" t="s">
        <v>200</v>
      </c>
      <c r="T45" s="7" t="s">
        <v>30</v>
      </c>
    </row>
    <row r="46" spans="1:20" s="7" customFormat="1" ht="12.75">
      <c r="A46" s="7" t="s">
        <v>165</v>
      </c>
      <c r="C46" s="7" t="s">
        <v>192</v>
      </c>
      <c r="D46" s="7" t="s">
        <v>51</v>
      </c>
      <c r="E46" s="7" t="s">
        <v>5</v>
      </c>
      <c r="F46" s="19">
        <v>1267</v>
      </c>
      <c r="G46" s="90" t="s">
        <v>360</v>
      </c>
      <c r="H46" s="82" t="s">
        <v>12</v>
      </c>
      <c r="I46" s="90" t="s">
        <v>6</v>
      </c>
      <c r="M46" s="53">
        <v>0</v>
      </c>
      <c r="N46" s="53">
        <v>40</v>
      </c>
      <c r="O46" s="19">
        <v>2.5</v>
      </c>
      <c r="P46" s="20"/>
      <c r="Q46" s="94">
        <f t="shared" si="2"/>
        <v>1600</v>
      </c>
      <c r="R46" s="19">
        <v>20</v>
      </c>
      <c r="S46" s="7" t="s">
        <v>200</v>
      </c>
      <c r="T46" s="7" t="s">
        <v>30</v>
      </c>
    </row>
    <row r="47" spans="1:20" s="7" customFormat="1" ht="12.75">
      <c r="A47" s="7" t="s">
        <v>165</v>
      </c>
      <c r="C47" s="7" t="s">
        <v>192</v>
      </c>
      <c r="D47" s="7" t="s">
        <v>51</v>
      </c>
      <c r="E47" s="7" t="s">
        <v>5</v>
      </c>
      <c r="F47" s="19">
        <v>1267</v>
      </c>
      <c r="G47" s="90" t="s">
        <v>360</v>
      </c>
      <c r="H47" s="82" t="s">
        <v>12</v>
      </c>
      <c r="I47" s="90" t="s">
        <v>6</v>
      </c>
      <c r="M47" s="53">
        <v>101</v>
      </c>
      <c r="N47" s="53">
        <v>108</v>
      </c>
      <c r="O47" s="19">
        <v>2.5</v>
      </c>
      <c r="P47" s="20"/>
      <c r="Q47" s="94">
        <f t="shared" si="2"/>
        <v>280</v>
      </c>
      <c r="R47" s="19">
        <v>20</v>
      </c>
      <c r="S47" s="7" t="s">
        <v>200</v>
      </c>
      <c r="T47" s="7" t="s">
        <v>30</v>
      </c>
    </row>
    <row r="48" spans="1:20" s="169" customFormat="1" ht="12">
      <c r="A48" s="169" t="s">
        <v>231</v>
      </c>
      <c r="C48" s="169" t="s">
        <v>18</v>
      </c>
      <c r="D48" s="169" t="s">
        <v>52</v>
      </c>
      <c r="E48" s="169" t="s">
        <v>232</v>
      </c>
      <c r="F48" s="170">
        <v>1262</v>
      </c>
      <c r="G48" s="171" t="s">
        <v>236</v>
      </c>
      <c r="H48" s="172" t="s">
        <v>234</v>
      </c>
      <c r="I48" s="171" t="s">
        <v>6</v>
      </c>
      <c r="J48" s="169">
        <v>1.77</v>
      </c>
      <c r="K48" s="169">
        <v>1.95</v>
      </c>
      <c r="M48" s="201">
        <v>12.04</v>
      </c>
      <c r="N48" s="201">
        <v>15.04</v>
      </c>
      <c r="O48" s="170" t="s">
        <v>135</v>
      </c>
      <c r="P48" s="174"/>
      <c r="Q48" s="191">
        <v>2</v>
      </c>
      <c r="R48" s="170" t="s">
        <v>135</v>
      </c>
      <c r="S48" s="169" t="s">
        <v>200</v>
      </c>
      <c r="T48" s="176" t="s">
        <v>519</v>
      </c>
    </row>
    <row r="49" spans="1:20" s="169" customFormat="1" ht="12">
      <c r="A49" s="169" t="s">
        <v>231</v>
      </c>
      <c r="C49" s="169" t="s">
        <v>18</v>
      </c>
      <c r="D49" s="169" t="s">
        <v>52</v>
      </c>
      <c r="E49" s="169" t="s">
        <v>232</v>
      </c>
      <c r="F49" s="170">
        <v>1262</v>
      </c>
      <c r="G49" s="171" t="s">
        <v>233</v>
      </c>
      <c r="H49" s="172" t="s">
        <v>234</v>
      </c>
      <c r="I49" s="171" t="s">
        <v>6</v>
      </c>
      <c r="J49" s="169">
        <v>2.5</v>
      </c>
      <c r="K49" s="169">
        <v>2.6</v>
      </c>
      <c r="M49" s="201">
        <v>23.28</v>
      </c>
      <c r="N49" s="201">
        <v>24.78</v>
      </c>
      <c r="O49" s="170" t="s">
        <v>135</v>
      </c>
      <c r="P49" s="174"/>
      <c r="Q49" s="191">
        <v>1</v>
      </c>
      <c r="R49" s="170" t="s">
        <v>135</v>
      </c>
      <c r="S49" s="169" t="s">
        <v>200</v>
      </c>
      <c r="T49" s="176" t="s">
        <v>235</v>
      </c>
    </row>
    <row r="50" spans="1:20" s="169" customFormat="1" ht="12">
      <c r="A50" s="169" t="s">
        <v>231</v>
      </c>
      <c r="C50" s="169" t="s">
        <v>18</v>
      </c>
      <c r="D50" s="169" t="s">
        <v>52</v>
      </c>
      <c r="E50" s="169" t="s">
        <v>232</v>
      </c>
      <c r="F50" s="170">
        <v>1262</v>
      </c>
      <c r="G50" s="171" t="s">
        <v>520</v>
      </c>
      <c r="H50" s="172" t="s">
        <v>234</v>
      </c>
      <c r="I50" s="171" t="s">
        <v>6</v>
      </c>
      <c r="J50" s="169">
        <v>36.3</v>
      </c>
      <c r="K50" s="169">
        <v>36.5</v>
      </c>
      <c r="M50" s="201">
        <v>51.46</v>
      </c>
      <c r="N50" s="201">
        <v>54.46</v>
      </c>
      <c r="O50" s="170" t="s">
        <v>135</v>
      </c>
      <c r="P50" s="174"/>
      <c r="Q50" s="191">
        <v>2</v>
      </c>
      <c r="R50" s="170" t="s">
        <v>135</v>
      </c>
      <c r="S50" s="169" t="s">
        <v>200</v>
      </c>
      <c r="T50" s="176" t="s">
        <v>521</v>
      </c>
    </row>
    <row r="51" spans="1:20" s="169" customFormat="1" ht="12">
      <c r="A51" s="169" t="s">
        <v>231</v>
      </c>
      <c r="C51" s="169" t="s">
        <v>18</v>
      </c>
      <c r="D51" s="169" t="s">
        <v>52</v>
      </c>
      <c r="E51" s="169" t="s">
        <v>232</v>
      </c>
      <c r="F51" s="170">
        <v>1262</v>
      </c>
      <c r="G51" s="171"/>
      <c r="H51" s="172" t="s">
        <v>234</v>
      </c>
      <c r="I51" s="171" t="s">
        <v>6</v>
      </c>
      <c r="M51" s="200">
        <v>60</v>
      </c>
      <c r="N51" s="200">
        <v>80</v>
      </c>
      <c r="O51" s="170">
        <v>10</v>
      </c>
      <c r="P51" s="174"/>
      <c r="Q51" s="191">
        <f>(N51-M51)*100/O51</f>
        <v>200</v>
      </c>
      <c r="R51" s="170">
        <v>6</v>
      </c>
      <c r="S51" s="169" t="s">
        <v>200</v>
      </c>
      <c r="T51" s="169" t="s">
        <v>522</v>
      </c>
    </row>
    <row r="52" spans="1:20" s="22" customFormat="1" ht="12.75">
      <c r="A52" s="22" t="s">
        <v>214</v>
      </c>
      <c r="C52" s="22" t="s">
        <v>18</v>
      </c>
      <c r="D52" s="22" t="s">
        <v>52</v>
      </c>
      <c r="E52" s="22" t="s">
        <v>215</v>
      </c>
      <c r="F52" s="74">
        <v>1266</v>
      </c>
      <c r="G52" s="89"/>
      <c r="H52" s="81" t="s">
        <v>293</v>
      </c>
      <c r="I52" s="89" t="s">
        <v>6</v>
      </c>
      <c r="M52" s="52">
        <v>101.5</v>
      </c>
      <c r="N52" s="52">
        <v>127.8</v>
      </c>
      <c r="O52" s="74">
        <v>140</v>
      </c>
      <c r="P52" s="23"/>
      <c r="Q52" s="100">
        <f>(N52-M52)*100/O52</f>
        <v>18.78571428571428</v>
      </c>
      <c r="R52" s="74">
        <v>7</v>
      </c>
      <c r="S52" s="22" t="s">
        <v>199</v>
      </c>
      <c r="T52" s="22" t="s">
        <v>213</v>
      </c>
    </row>
    <row r="53" spans="1:20" s="169" customFormat="1" ht="12">
      <c r="A53" s="169" t="s">
        <v>231</v>
      </c>
      <c r="C53" s="169" t="s">
        <v>18</v>
      </c>
      <c r="D53" s="169" t="s">
        <v>52</v>
      </c>
      <c r="E53" s="169" t="s">
        <v>232</v>
      </c>
      <c r="F53" s="170">
        <v>1262</v>
      </c>
      <c r="G53" s="171" t="s">
        <v>356</v>
      </c>
      <c r="H53" s="172" t="s">
        <v>523</v>
      </c>
      <c r="I53" s="171" t="s">
        <v>6</v>
      </c>
      <c r="J53" s="169">
        <v>53</v>
      </c>
      <c r="K53" s="169">
        <v>57</v>
      </c>
      <c r="M53" s="200">
        <v>136.4</v>
      </c>
      <c r="N53" s="200">
        <v>141.4</v>
      </c>
      <c r="O53" s="170" t="s">
        <v>135</v>
      </c>
      <c r="P53" s="174"/>
      <c r="Q53" s="191" t="s">
        <v>354</v>
      </c>
      <c r="R53" s="170" t="s">
        <v>135</v>
      </c>
      <c r="S53" s="169" t="s">
        <v>200</v>
      </c>
      <c r="T53" s="169" t="s">
        <v>478</v>
      </c>
    </row>
    <row r="54" spans="1:20" s="7" customFormat="1" ht="12.75">
      <c r="A54" s="7" t="s">
        <v>92</v>
      </c>
      <c r="C54" s="7" t="s">
        <v>193</v>
      </c>
      <c r="D54" s="7" t="s">
        <v>53</v>
      </c>
      <c r="E54" s="7" t="s">
        <v>88</v>
      </c>
      <c r="F54" s="19">
        <v>1264</v>
      </c>
      <c r="G54" s="90" t="s">
        <v>89</v>
      </c>
      <c r="H54" s="82" t="s">
        <v>12</v>
      </c>
      <c r="I54" s="90" t="s">
        <v>6</v>
      </c>
      <c r="J54" s="7">
        <v>3.6</v>
      </c>
      <c r="K54" s="7">
        <v>33</v>
      </c>
      <c r="L54" s="7">
        <v>260</v>
      </c>
      <c r="M54" s="53">
        <v>30</v>
      </c>
      <c r="N54" s="53">
        <v>200</v>
      </c>
      <c r="O54" s="19">
        <v>150</v>
      </c>
      <c r="P54" s="20">
        <f>(K54-J54)*1000/L54</f>
        <v>113.07692307692308</v>
      </c>
      <c r="Q54" s="94">
        <f aca="true" t="shared" si="3" ref="Q54:Q63">(N54-M54)*100/O54</f>
        <v>113.33333333333333</v>
      </c>
      <c r="R54" s="19">
        <v>10</v>
      </c>
      <c r="S54" s="7" t="s">
        <v>200</v>
      </c>
      <c r="T54" s="7" t="s">
        <v>198</v>
      </c>
    </row>
    <row r="55" spans="1:20" s="7" customFormat="1" ht="12.75">
      <c r="A55" s="7" t="s">
        <v>92</v>
      </c>
      <c r="C55" s="7" t="s">
        <v>193</v>
      </c>
      <c r="D55" s="7" t="s">
        <v>53</v>
      </c>
      <c r="E55" s="7" t="s">
        <v>88</v>
      </c>
      <c r="F55" s="19">
        <v>1264</v>
      </c>
      <c r="G55" s="90" t="s">
        <v>90</v>
      </c>
      <c r="H55" s="82" t="s">
        <v>12</v>
      </c>
      <c r="I55" s="90" t="s">
        <v>6</v>
      </c>
      <c r="J55" s="7">
        <v>4.97</v>
      </c>
      <c r="K55" s="7">
        <v>5.33</v>
      </c>
      <c r="L55" s="7">
        <v>1.8</v>
      </c>
      <c r="M55" s="53">
        <v>68</v>
      </c>
      <c r="N55" s="53">
        <v>78</v>
      </c>
      <c r="O55" s="19">
        <v>5</v>
      </c>
      <c r="P55" s="20">
        <f>(K55-J55)*1000/L55</f>
        <v>200.00000000000017</v>
      </c>
      <c r="Q55" s="94">
        <f t="shared" si="3"/>
        <v>200</v>
      </c>
      <c r="R55" s="19">
        <v>10</v>
      </c>
      <c r="S55" s="7" t="s">
        <v>200</v>
      </c>
      <c r="T55" s="7" t="s">
        <v>198</v>
      </c>
    </row>
    <row r="56" spans="1:20" s="7" customFormat="1" ht="12.75">
      <c r="A56" s="7" t="s">
        <v>92</v>
      </c>
      <c r="C56" s="7" t="s">
        <v>193</v>
      </c>
      <c r="D56" s="7" t="s">
        <v>53</v>
      </c>
      <c r="E56" s="7" t="s">
        <v>88</v>
      </c>
      <c r="F56" s="19">
        <v>1264</v>
      </c>
      <c r="G56" s="90" t="s">
        <v>91</v>
      </c>
      <c r="H56" s="82" t="s">
        <v>12</v>
      </c>
      <c r="I56" s="90" t="s">
        <v>6</v>
      </c>
      <c r="J56" s="7">
        <v>21.06</v>
      </c>
      <c r="K56" s="7">
        <v>22.85</v>
      </c>
      <c r="L56" s="7">
        <v>8.95</v>
      </c>
      <c r="M56" s="53">
        <v>247</v>
      </c>
      <c r="N56" s="53">
        <v>257</v>
      </c>
      <c r="O56" s="19">
        <v>5</v>
      </c>
      <c r="P56" s="20">
        <f>(K56-J56)*1000/L56</f>
        <v>200.0000000000003</v>
      </c>
      <c r="Q56" s="94">
        <f t="shared" si="3"/>
        <v>200</v>
      </c>
      <c r="R56" s="19">
        <v>10</v>
      </c>
      <c r="S56" s="7" t="s">
        <v>200</v>
      </c>
      <c r="T56" s="7" t="s">
        <v>198</v>
      </c>
    </row>
    <row r="57" spans="1:20" s="22" customFormat="1" ht="12.75">
      <c r="A57" s="22" t="s">
        <v>92</v>
      </c>
      <c r="B57" s="22" t="s">
        <v>13</v>
      </c>
      <c r="C57" s="22" t="s">
        <v>180</v>
      </c>
      <c r="D57" s="22" t="s">
        <v>53</v>
      </c>
      <c r="E57" s="22" t="s">
        <v>85</v>
      </c>
      <c r="F57" s="74">
        <v>1265</v>
      </c>
      <c r="G57" s="89"/>
      <c r="H57" s="81" t="s">
        <v>162</v>
      </c>
      <c r="I57" s="89" t="s">
        <v>6</v>
      </c>
      <c r="M57" s="52">
        <v>2.1</v>
      </c>
      <c r="N57" s="52">
        <v>354</v>
      </c>
      <c r="O57" s="74">
        <v>166</v>
      </c>
      <c r="P57" s="23"/>
      <c r="Q57" s="100">
        <f t="shared" si="3"/>
        <v>211.9879518072289</v>
      </c>
      <c r="R57" s="74">
        <v>20</v>
      </c>
      <c r="S57" s="22" t="s">
        <v>199</v>
      </c>
      <c r="T57" s="22" t="s">
        <v>213</v>
      </c>
    </row>
    <row r="58" spans="1:19" s="7" customFormat="1" ht="12.75">
      <c r="A58" s="7" t="s">
        <v>92</v>
      </c>
      <c r="B58" s="7" t="s">
        <v>86</v>
      </c>
      <c r="C58" s="7" t="s">
        <v>180</v>
      </c>
      <c r="D58" s="7" t="s">
        <v>53</v>
      </c>
      <c r="E58" s="7" t="s">
        <v>85</v>
      </c>
      <c r="F58" s="19">
        <v>1265</v>
      </c>
      <c r="G58" s="90" t="s">
        <v>87</v>
      </c>
      <c r="H58" s="82" t="s">
        <v>12</v>
      </c>
      <c r="I58" s="90" t="s">
        <v>6</v>
      </c>
      <c r="M58" s="53">
        <v>238</v>
      </c>
      <c r="N58" s="53">
        <v>316</v>
      </c>
      <c r="O58" s="19">
        <v>50</v>
      </c>
      <c r="P58" s="20"/>
      <c r="Q58" s="94">
        <f t="shared" si="3"/>
        <v>156</v>
      </c>
      <c r="R58" s="19">
        <v>20</v>
      </c>
      <c r="S58" s="7" t="s">
        <v>200</v>
      </c>
    </row>
    <row r="59" spans="1:19" s="7" customFormat="1" ht="12.75">
      <c r="A59" s="7" t="s">
        <v>92</v>
      </c>
      <c r="B59" s="7" t="s">
        <v>13</v>
      </c>
      <c r="C59" s="7" t="s">
        <v>180</v>
      </c>
      <c r="D59" s="7" t="s">
        <v>53</v>
      </c>
      <c r="E59" s="7" t="s">
        <v>85</v>
      </c>
      <c r="F59" s="19">
        <v>1266</v>
      </c>
      <c r="G59" s="90" t="s">
        <v>361</v>
      </c>
      <c r="H59" s="82" t="s">
        <v>12</v>
      </c>
      <c r="I59" s="90" t="s">
        <v>6</v>
      </c>
      <c r="M59" s="53">
        <v>260</v>
      </c>
      <c r="N59" s="53">
        <v>380</v>
      </c>
      <c r="O59" s="19">
        <v>150</v>
      </c>
      <c r="P59" s="20"/>
      <c r="Q59" s="94">
        <f t="shared" si="3"/>
        <v>80</v>
      </c>
      <c r="R59" s="19">
        <v>20</v>
      </c>
      <c r="S59" s="7" t="s">
        <v>200</v>
      </c>
    </row>
    <row r="60" spans="1:19" s="7" customFormat="1" ht="12.75">
      <c r="A60" s="7" t="s">
        <v>92</v>
      </c>
      <c r="B60" s="7" t="s">
        <v>13</v>
      </c>
      <c r="C60" s="7" t="s">
        <v>180</v>
      </c>
      <c r="D60" s="7" t="s">
        <v>53</v>
      </c>
      <c r="E60" s="7" t="s">
        <v>85</v>
      </c>
      <c r="F60" s="19">
        <v>1267</v>
      </c>
      <c r="G60" s="90" t="s">
        <v>361</v>
      </c>
      <c r="H60" s="82" t="s">
        <v>12</v>
      </c>
      <c r="I60" s="90" t="s">
        <v>6</v>
      </c>
      <c r="M60" s="53">
        <v>0</v>
      </c>
      <c r="N60" s="53">
        <v>320</v>
      </c>
      <c r="O60" s="19">
        <v>150</v>
      </c>
      <c r="P60" s="20"/>
      <c r="Q60" s="94">
        <f t="shared" si="3"/>
        <v>213.33333333333334</v>
      </c>
      <c r="R60" s="19">
        <v>20</v>
      </c>
      <c r="S60" s="7" t="s">
        <v>200</v>
      </c>
    </row>
    <row r="61" spans="1:19" s="7" customFormat="1" ht="12.75">
      <c r="A61" s="7" t="s">
        <v>92</v>
      </c>
      <c r="B61" s="7" t="s">
        <v>86</v>
      </c>
      <c r="C61" s="7" t="s">
        <v>180</v>
      </c>
      <c r="D61" s="7" t="s">
        <v>53</v>
      </c>
      <c r="E61" s="7" t="s">
        <v>85</v>
      </c>
      <c r="F61" s="19">
        <v>1267</v>
      </c>
      <c r="G61" s="90" t="s">
        <v>87</v>
      </c>
      <c r="H61" s="82" t="s">
        <v>12</v>
      </c>
      <c r="I61" s="90" t="s">
        <v>6</v>
      </c>
      <c r="M61" s="53">
        <v>231.5</v>
      </c>
      <c r="N61" s="53">
        <v>300</v>
      </c>
      <c r="O61" s="19">
        <v>50</v>
      </c>
      <c r="P61" s="20"/>
      <c r="Q61" s="94">
        <f t="shared" si="3"/>
        <v>137</v>
      </c>
      <c r="R61" s="19">
        <v>20</v>
      </c>
      <c r="S61" s="7" t="s">
        <v>200</v>
      </c>
    </row>
    <row r="62" spans="1:20" s="162" customFormat="1" ht="12">
      <c r="A62" s="162" t="s">
        <v>247</v>
      </c>
      <c r="B62" s="162" t="s">
        <v>353</v>
      </c>
      <c r="C62" s="162" t="s">
        <v>176</v>
      </c>
      <c r="D62" s="162" t="s">
        <v>54</v>
      </c>
      <c r="E62" s="162" t="s">
        <v>482</v>
      </c>
      <c r="F62" s="163">
        <v>1262</v>
      </c>
      <c r="G62" s="164" t="s">
        <v>537</v>
      </c>
      <c r="H62" s="165"/>
      <c r="I62" s="164" t="s">
        <v>6</v>
      </c>
      <c r="M62" s="166">
        <v>68.8</v>
      </c>
      <c r="N62" s="166">
        <v>87.7</v>
      </c>
      <c r="O62" s="163">
        <v>80</v>
      </c>
      <c r="P62" s="167"/>
      <c r="Q62" s="168">
        <f t="shared" si="3"/>
        <v>23.625000000000007</v>
      </c>
      <c r="R62" s="163">
        <v>20</v>
      </c>
      <c r="S62" s="162" t="s">
        <v>199</v>
      </c>
      <c r="T62" s="162" t="s">
        <v>483</v>
      </c>
    </row>
    <row r="63" spans="1:19" s="169" customFormat="1" ht="12">
      <c r="A63" s="169" t="s">
        <v>247</v>
      </c>
      <c r="B63" s="169" t="s">
        <v>353</v>
      </c>
      <c r="C63" s="169" t="s">
        <v>176</v>
      </c>
      <c r="D63" s="169" t="s">
        <v>54</v>
      </c>
      <c r="E63" s="169" t="s">
        <v>536</v>
      </c>
      <c r="F63" s="170">
        <v>1262</v>
      </c>
      <c r="G63" s="171" t="s">
        <v>537</v>
      </c>
      <c r="H63" s="172" t="s">
        <v>12</v>
      </c>
      <c r="I63" s="171" t="s">
        <v>6</v>
      </c>
      <c r="J63" s="169">
        <v>30</v>
      </c>
      <c r="K63" s="169">
        <v>35</v>
      </c>
      <c r="L63" s="169">
        <v>50</v>
      </c>
      <c r="M63" s="200">
        <v>73</v>
      </c>
      <c r="N63" s="200">
        <v>81</v>
      </c>
      <c r="O63" s="170">
        <v>8</v>
      </c>
      <c r="P63" s="174">
        <f>(K63-J63)*1000/L63</f>
        <v>100</v>
      </c>
      <c r="Q63" s="191">
        <f t="shared" si="3"/>
        <v>100</v>
      </c>
      <c r="R63" s="170">
        <v>10</v>
      </c>
      <c r="S63" s="169" t="s">
        <v>200</v>
      </c>
    </row>
    <row r="64" spans="1:20" s="22" customFormat="1" ht="12.75">
      <c r="A64" s="22" t="s">
        <v>247</v>
      </c>
      <c r="B64" s="22" t="s">
        <v>194</v>
      </c>
      <c r="C64" s="22" t="s">
        <v>176</v>
      </c>
      <c r="D64" s="22" t="s">
        <v>54</v>
      </c>
      <c r="E64" s="22" t="s">
        <v>195</v>
      </c>
      <c r="F64" s="74">
        <v>1263</v>
      </c>
      <c r="G64" s="89" t="s">
        <v>196</v>
      </c>
      <c r="H64" s="81"/>
      <c r="I64" s="89" t="s">
        <v>6</v>
      </c>
      <c r="M64" s="52">
        <v>81.1</v>
      </c>
      <c r="N64" s="52">
        <v>109.1</v>
      </c>
      <c r="O64" s="74">
        <v>140</v>
      </c>
      <c r="P64" s="23"/>
      <c r="Q64" s="100">
        <f aca="true" t="shared" si="4" ref="Q64:Q71">(N64-M64)*100/O64</f>
        <v>20</v>
      </c>
      <c r="R64" s="74">
        <v>20</v>
      </c>
      <c r="S64" s="22" t="s">
        <v>199</v>
      </c>
      <c r="T64" s="22" t="s">
        <v>197</v>
      </c>
    </row>
    <row r="65" spans="1:19" s="7" customFormat="1" ht="12.75">
      <c r="A65" s="7" t="s">
        <v>247</v>
      </c>
      <c r="B65" s="7" t="s">
        <v>367</v>
      </c>
      <c r="C65" s="7" t="s">
        <v>176</v>
      </c>
      <c r="D65" s="7" t="s">
        <v>54</v>
      </c>
      <c r="E65" s="7" t="s">
        <v>536</v>
      </c>
      <c r="F65" s="19">
        <v>1263</v>
      </c>
      <c r="G65" s="90" t="s">
        <v>537</v>
      </c>
      <c r="H65" s="82" t="s">
        <v>12</v>
      </c>
      <c r="I65" s="90" t="s">
        <v>6</v>
      </c>
      <c r="J65" s="7">
        <v>30</v>
      </c>
      <c r="K65" s="7">
        <v>35</v>
      </c>
      <c r="L65" s="7">
        <v>10</v>
      </c>
      <c r="M65" s="53">
        <v>62</v>
      </c>
      <c r="N65" s="53">
        <v>113</v>
      </c>
      <c r="O65" s="19">
        <v>10</v>
      </c>
      <c r="P65" s="20">
        <f>(K65-J65)*1000/L65</f>
        <v>500</v>
      </c>
      <c r="Q65" s="94">
        <f t="shared" si="4"/>
        <v>510</v>
      </c>
      <c r="R65" s="19">
        <v>10</v>
      </c>
      <c r="S65" s="7" t="s">
        <v>200</v>
      </c>
    </row>
    <row r="66" spans="1:20" s="22" customFormat="1" ht="12.75">
      <c r="A66" s="22" t="s">
        <v>247</v>
      </c>
      <c r="B66" s="22" t="s">
        <v>194</v>
      </c>
      <c r="C66" s="22" t="s">
        <v>176</v>
      </c>
      <c r="D66" s="22" t="s">
        <v>54</v>
      </c>
      <c r="E66" s="22" t="s">
        <v>195</v>
      </c>
      <c r="F66" s="74">
        <v>1265</v>
      </c>
      <c r="G66" s="89" t="s">
        <v>196</v>
      </c>
      <c r="H66" s="81"/>
      <c r="I66" s="89" t="s">
        <v>6</v>
      </c>
      <c r="M66" s="52">
        <v>173.7</v>
      </c>
      <c r="N66" s="52">
        <v>203.8</v>
      </c>
      <c r="O66" s="74">
        <v>80</v>
      </c>
      <c r="P66" s="23"/>
      <c r="Q66" s="100">
        <f t="shared" si="4"/>
        <v>37.62500000000003</v>
      </c>
      <c r="R66" s="74">
        <v>20</v>
      </c>
      <c r="S66" s="22" t="s">
        <v>199</v>
      </c>
      <c r="T66" s="22" t="s">
        <v>197</v>
      </c>
    </row>
    <row r="67" spans="1:19" s="7" customFormat="1" ht="12.75">
      <c r="A67" s="7" t="s">
        <v>247</v>
      </c>
      <c r="B67" s="7" t="s">
        <v>368</v>
      </c>
      <c r="C67" s="7" t="s">
        <v>176</v>
      </c>
      <c r="D67" s="7" t="s">
        <v>54</v>
      </c>
      <c r="E67" s="7" t="s">
        <v>369</v>
      </c>
      <c r="F67" s="19">
        <v>1265</v>
      </c>
      <c r="G67" s="90" t="s">
        <v>537</v>
      </c>
      <c r="H67" s="82" t="s">
        <v>12</v>
      </c>
      <c r="I67" s="90" t="s">
        <v>6</v>
      </c>
      <c r="J67" s="7">
        <v>30</v>
      </c>
      <c r="K67" s="7">
        <v>35</v>
      </c>
      <c r="L67" s="7">
        <v>50</v>
      </c>
      <c r="M67" s="53">
        <v>165</v>
      </c>
      <c r="N67" s="53">
        <v>200</v>
      </c>
      <c r="O67" s="19">
        <v>30</v>
      </c>
      <c r="P67" s="20">
        <f>(K67-J67)*1000/L67</f>
        <v>100</v>
      </c>
      <c r="Q67" s="94">
        <f t="shared" si="4"/>
        <v>116.66666666666667</v>
      </c>
      <c r="R67" s="19">
        <v>20</v>
      </c>
      <c r="S67" s="7" t="s">
        <v>200</v>
      </c>
    </row>
    <row r="68" spans="1:20" s="22" customFormat="1" ht="12.75">
      <c r="A68" s="22" t="s">
        <v>247</v>
      </c>
      <c r="B68" s="22" t="s">
        <v>194</v>
      </c>
      <c r="C68" s="22" t="s">
        <v>176</v>
      </c>
      <c r="D68" s="22" t="s">
        <v>54</v>
      </c>
      <c r="E68" s="22" t="s">
        <v>195</v>
      </c>
      <c r="F68" s="74">
        <v>1266</v>
      </c>
      <c r="G68" s="89" t="s">
        <v>196</v>
      </c>
      <c r="H68" s="81"/>
      <c r="I68" s="89" t="s">
        <v>6</v>
      </c>
      <c r="M68" s="52">
        <v>199.2</v>
      </c>
      <c r="N68" s="52">
        <v>230.1</v>
      </c>
      <c r="O68" s="74">
        <v>82</v>
      </c>
      <c r="P68" s="23"/>
      <c r="Q68" s="100">
        <f t="shared" si="4"/>
        <v>37.6829268292683</v>
      </c>
      <c r="R68" s="74">
        <v>20</v>
      </c>
      <c r="S68" s="22" t="s">
        <v>199</v>
      </c>
      <c r="T68" s="22" t="s">
        <v>197</v>
      </c>
    </row>
    <row r="69" spans="1:19" s="7" customFormat="1" ht="12.75">
      <c r="A69" s="7" t="s">
        <v>247</v>
      </c>
      <c r="B69" s="7" t="s">
        <v>353</v>
      </c>
      <c r="C69" s="7" t="s">
        <v>176</v>
      </c>
      <c r="D69" s="7" t="s">
        <v>54</v>
      </c>
      <c r="E69" s="7" t="s">
        <v>536</v>
      </c>
      <c r="F69" s="19">
        <v>1266</v>
      </c>
      <c r="G69" s="90" t="s">
        <v>537</v>
      </c>
      <c r="H69" s="82" t="s">
        <v>12</v>
      </c>
      <c r="I69" s="90" t="s">
        <v>6</v>
      </c>
      <c r="J69" s="7">
        <v>30</v>
      </c>
      <c r="K69" s="7">
        <v>35</v>
      </c>
      <c r="L69" s="7">
        <v>50</v>
      </c>
      <c r="M69" s="53">
        <v>185</v>
      </c>
      <c r="N69" s="53">
        <v>230</v>
      </c>
      <c r="O69" s="19">
        <v>40</v>
      </c>
      <c r="P69" s="20">
        <f>(K69-J69)*1000/L69</f>
        <v>100</v>
      </c>
      <c r="Q69" s="94">
        <f t="shared" si="4"/>
        <v>112.5</v>
      </c>
      <c r="R69" s="19">
        <v>10</v>
      </c>
      <c r="S69" s="7" t="s">
        <v>200</v>
      </c>
    </row>
    <row r="70" spans="1:20" s="22" customFormat="1" ht="12.75">
      <c r="A70" s="22" t="s">
        <v>247</v>
      </c>
      <c r="B70" s="22" t="s">
        <v>194</v>
      </c>
      <c r="C70" s="22" t="s">
        <v>176</v>
      </c>
      <c r="D70" s="22" t="s">
        <v>54</v>
      </c>
      <c r="E70" s="22" t="s">
        <v>195</v>
      </c>
      <c r="F70" s="74">
        <v>1267</v>
      </c>
      <c r="G70" s="89" t="s">
        <v>196</v>
      </c>
      <c r="H70" s="81"/>
      <c r="I70" s="89" t="s">
        <v>6</v>
      </c>
      <c r="M70" s="52">
        <v>125.4</v>
      </c>
      <c r="N70" s="52">
        <v>145.6</v>
      </c>
      <c r="O70" s="74">
        <v>80</v>
      </c>
      <c r="P70" s="23"/>
      <c r="Q70" s="100">
        <f t="shared" si="4"/>
        <v>25.249999999999986</v>
      </c>
      <c r="R70" s="74">
        <v>20</v>
      </c>
      <c r="S70" s="22" t="s">
        <v>199</v>
      </c>
      <c r="T70" s="22" t="s">
        <v>197</v>
      </c>
    </row>
    <row r="71" spans="1:19" s="7" customFormat="1" ht="12.75">
      <c r="A71" s="7" t="s">
        <v>247</v>
      </c>
      <c r="B71" s="7" t="s">
        <v>368</v>
      </c>
      <c r="C71" s="7" t="s">
        <v>176</v>
      </c>
      <c r="D71" s="7" t="s">
        <v>54</v>
      </c>
      <c r="E71" s="7" t="s">
        <v>369</v>
      </c>
      <c r="F71" s="19">
        <v>1267</v>
      </c>
      <c r="G71" s="90" t="s">
        <v>537</v>
      </c>
      <c r="H71" s="82" t="s">
        <v>12</v>
      </c>
      <c r="I71" s="90" t="s">
        <v>6</v>
      </c>
      <c r="J71" s="7">
        <v>30</v>
      </c>
      <c r="K71" s="7">
        <v>35</v>
      </c>
      <c r="L71" s="7">
        <v>10</v>
      </c>
      <c r="M71" s="53">
        <v>125</v>
      </c>
      <c r="N71" s="53">
        <v>147</v>
      </c>
      <c r="O71" s="19">
        <v>4</v>
      </c>
      <c r="P71" s="20">
        <f>(K71-J71)*1000/L71</f>
        <v>500</v>
      </c>
      <c r="Q71" s="94">
        <f t="shared" si="4"/>
        <v>550</v>
      </c>
      <c r="R71" s="19">
        <v>20</v>
      </c>
      <c r="S71" s="7" t="s">
        <v>200</v>
      </c>
    </row>
    <row r="72" spans="1:20" s="193" customFormat="1" ht="12">
      <c r="A72" s="193" t="s">
        <v>641</v>
      </c>
      <c r="B72" s="193" t="s">
        <v>642</v>
      </c>
      <c r="C72" s="193" t="s">
        <v>639</v>
      </c>
      <c r="D72" s="193" t="s">
        <v>640</v>
      </c>
      <c r="F72" s="194">
        <v>1262</v>
      </c>
      <c r="G72" s="195" t="s">
        <v>356</v>
      </c>
      <c r="H72" s="196" t="s">
        <v>293</v>
      </c>
      <c r="I72" s="195" t="s">
        <v>6</v>
      </c>
      <c r="M72" s="197">
        <v>116.84</v>
      </c>
      <c r="N72" s="197">
        <v>118.19</v>
      </c>
      <c r="O72" s="194">
        <v>4</v>
      </c>
      <c r="P72" s="198"/>
      <c r="Q72" s="168">
        <f aca="true" t="shared" si="5" ref="Q72:Q83">(N72-M72)*100/O72</f>
        <v>33.74999999999986</v>
      </c>
      <c r="R72" s="194">
        <v>0.1</v>
      </c>
      <c r="S72" s="162" t="s">
        <v>199</v>
      </c>
      <c r="T72" s="162" t="s">
        <v>224</v>
      </c>
    </row>
    <row r="73" spans="1:20" s="7" customFormat="1" ht="12.75">
      <c r="A73" s="7" t="s">
        <v>641</v>
      </c>
      <c r="C73" s="7" t="s">
        <v>315</v>
      </c>
      <c r="D73" s="7" t="s">
        <v>316</v>
      </c>
      <c r="E73" s="7" t="s">
        <v>317</v>
      </c>
      <c r="F73" s="19">
        <v>1264</v>
      </c>
      <c r="G73" s="90" t="s">
        <v>350</v>
      </c>
      <c r="H73" s="82" t="s">
        <v>293</v>
      </c>
      <c r="I73" s="90" t="s">
        <v>6</v>
      </c>
      <c r="J73" s="7">
        <v>12</v>
      </c>
      <c r="K73" s="7">
        <v>24</v>
      </c>
      <c r="L73" s="7">
        <v>4</v>
      </c>
      <c r="M73" s="53">
        <v>170</v>
      </c>
      <c r="N73" s="53">
        <v>260</v>
      </c>
      <c r="O73" s="19">
        <v>3</v>
      </c>
      <c r="P73" s="20">
        <f>(K73-J73)*1000/L73</f>
        <v>3000</v>
      </c>
      <c r="Q73" s="94">
        <f t="shared" si="5"/>
        <v>3000</v>
      </c>
      <c r="R73" s="19">
        <v>10</v>
      </c>
      <c r="S73" s="7" t="s">
        <v>200</v>
      </c>
      <c r="T73" s="73"/>
    </row>
    <row r="74" spans="1:20" s="9" customFormat="1" ht="12.75">
      <c r="A74" s="9" t="s">
        <v>641</v>
      </c>
      <c r="B74" s="9" t="s">
        <v>642</v>
      </c>
      <c r="C74" s="9" t="s">
        <v>639</v>
      </c>
      <c r="D74" s="9" t="s">
        <v>640</v>
      </c>
      <c r="F74" s="59">
        <v>1263</v>
      </c>
      <c r="G74" s="58" t="s">
        <v>356</v>
      </c>
      <c r="H74" s="42" t="s">
        <v>293</v>
      </c>
      <c r="I74" s="58" t="s">
        <v>6</v>
      </c>
      <c r="M74" s="57">
        <v>293.88</v>
      </c>
      <c r="N74" s="57">
        <v>295.58</v>
      </c>
      <c r="O74" s="59">
        <v>4.7</v>
      </c>
      <c r="P74" s="72"/>
      <c r="Q74" s="100">
        <f t="shared" si="5"/>
        <v>36.1702127659572</v>
      </c>
      <c r="R74" s="59">
        <v>0.1</v>
      </c>
      <c r="S74" s="22" t="s">
        <v>199</v>
      </c>
      <c r="T74" s="22" t="s">
        <v>224</v>
      </c>
    </row>
    <row r="75" spans="1:20" s="9" customFormat="1" ht="12.75">
      <c r="A75" s="9" t="s">
        <v>641</v>
      </c>
      <c r="B75" s="9" t="s">
        <v>642</v>
      </c>
      <c r="C75" s="9" t="s">
        <v>639</v>
      </c>
      <c r="D75" s="9" t="s">
        <v>640</v>
      </c>
      <c r="F75" s="59">
        <v>1265</v>
      </c>
      <c r="G75" s="58" t="s">
        <v>356</v>
      </c>
      <c r="H75" s="42"/>
      <c r="I75" s="58" t="s">
        <v>6</v>
      </c>
      <c r="M75" s="57">
        <v>276.68</v>
      </c>
      <c r="N75" s="57">
        <v>278.48</v>
      </c>
      <c r="O75" s="59">
        <v>4.2</v>
      </c>
      <c r="P75" s="72"/>
      <c r="Q75" s="100">
        <f t="shared" si="5"/>
        <v>42.857142857143124</v>
      </c>
      <c r="R75" s="59">
        <v>0.1</v>
      </c>
      <c r="S75" s="22" t="s">
        <v>199</v>
      </c>
      <c r="T75" s="22" t="s">
        <v>224</v>
      </c>
    </row>
    <row r="76" spans="1:20" s="9" customFormat="1" ht="12.75">
      <c r="A76" s="9" t="s">
        <v>641</v>
      </c>
      <c r="B76" s="9" t="s">
        <v>642</v>
      </c>
      <c r="C76" s="9" t="s">
        <v>639</v>
      </c>
      <c r="D76" s="9" t="s">
        <v>640</v>
      </c>
      <c r="F76" s="59">
        <v>1266</v>
      </c>
      <c r="G76" s="58" t="s">
        <v>356</v>
      </c>
      <c r="H76" s="42"/>
      <c r="I76" s="58" t="s">
        <v>6</v>
      </c>
      <c r="M76" s="57">
        <v>291.18</v>
      </c>
      <c r="N76" s="57">
        <v>293.53</v>
      </c>
      <c r="O76" s="59">
        <v>3.85</v>
      </c>
      <c r="P76" s="72"/>
      <c r="Q76" s="100">
        <f t="shared" si="5"/>
        <v>61.03896103896015</v>
      </c>
      <c r="R76" s="59">
        <v>0.1</v>
      </c>
      <c r="S76" s="22" t="s">
        <v>199</v>
      </c>
      <c r="T76" s="22" t="s">
        <v>224</v>
      </c>
    </row>
    <row r="77" spans="1:20" s="9" customFormat="1" ht="12.75">
      <c r="A77" s="9" t="s">
        <v>641</v>
      </c>
      <c r="B77" s="9" t="s">
        <v>642</v>
      </c>
      <c r="C77" s="9" t="s">
        <v>639</v>
      </c>
      <c r="D77" s="9" t="s">
        <v>640</v>
      </c>
      <c r="F77" s="59">
        <v>1267</v>
      </c>
      <c r="G77" s="58" t="s">
        <v>356</v>
      </c>
      <c r="H77" s="42" t="s">
        <v>162</v>
      </c>
      <c r="I77" s="58" t="s">
        <v>6</v>
      </c>
      <c r="M77" s="57">
        <v>203.95</v>
      </c>
      <c r="N77" s="57">
        <v>206.45</v>
      </c>
      <c r="O77" s="59">
        <v>3.95</v>
      </c>
      <c r="P77" s="72"/>
      <c r="Q77" s="100">
        <f t="shared" si="5"/>
        <v>63.291139240506325</v>
      </c>
      <c r="R77" s="59">
        <v>0.1</v>
      </c>
      <c r="S77" s="22" t="s">
        <v>199</v>
      </c>
      <c r="T77" s="22" t="s">
        <v>224</v>
      </c>
    </row>
    <row r="78" spans="1:20" s="193" customFormat="1" ht="12">
      <c r="A78" s="193" t="s">
        <v>250</v>
      </c>
      <c r="B78" s="193" t="s">
        <v>133</v>
      </c>
      <c r="C78" s="193" t="s">
        <v>181</v>
      </c>
      <c r="D78" s="193" t="s">
        <v>216</v>
      </c>
      <c r="E78" s="193" t="s">
        <v>451</v>
      </c>
      <c r="F78" s="194">
        <v>1262</v>
      </c>
      <c r="G78" s="195"/>
      <c r="H78" s="196"/>
      <c r="I78" s="195" t="s">
        <v>6</v>
      </c>
      <c r="M78" s="197">
        <v>26.6</v>
      </c>
      <c r="N78" s="197">
        <v>226.9</v>
      </c>
      <c r="O78" s="194">
        <v>470</v>
      </c>
      <c r="P78" s="198"/>
      <c r="Q78" s="199">
        <f t="shared" si="5"/>
        <v>42.61702127659574</v>
      </c>
      <c r="R78" s="194">
        <v>1</v>
      </c>
      <c r="S78" s="162" t="s">
        <v>199</v>
      </c>
      <c r="T78" s="162" t="s">
        <v>37</v>
      </c>
    </row>
    <row r="79" spans="1:20" s="9" customFormat="1" ht="12.75">
      <c r="A79" s="9" t="s">
        <v>250</v>
      </c>
      <c r="B79" s="9" t="s">
        <v>133</v>
      </c>
      <c r="C79" s="9" t="s">
        <v>181</v>
      </c>
      <c r="D79" s="9" t="s">
        <v>216</v>
      </c>
      <c r="E79" s="9" t="s">
        <v>451</v>
      </c>
      <c r="F79" s="59">
        <v>1263</v>
      </c>
      <c r="G79" s="58"/>
      <c r="H79" s="42"/>
      <c r="I79" s="58" t="s">
        <v>6</v>
      </c>
      <c r="M79" s="57">
        <v>6</v>
      </c>
      <c r="N79" s="57">
        <v>399.8</v>
      </c>
      <c r="O79" s="59">
        <v>112.5</v>
      </c>
      <c r="P79" s="72"/>
      <c r="Q79" s="60">
        <f t="shared" si="5"/>
        <v>350.0444444444444</v>
      </c>
      <c r="R79" s="59">
        <v>1</v>
      </c>
      <c r="S79" s="22" t="s">
        <v>199</v>
      </c>
      <c r="T79" s="22" t="s">
        <v>37</v>
      </c>
    </row>
    <row r="80" spans="1:20" s="9" customFormat="1" ht="12.75">
      <c r="A80" s="9" t="s">
        <v>250</v>
      </c>
      <c r="B80" s="9" t="s">
        <v>133</v>
      </c>
      <c r="C80" s="9" t="s">
        <v>181</v>
      </c>
      <c r="D80" s="9" t="s">
        <v>216</v>
      </c>
      <c r="E80" s="9" t="s">
        <v>451</v>
      </c>
      <c r="F80" s="59">
        <v>1264</v>
      </c>
      <c r="G80" s="58"/>
      <c r="H80" s="42"/>
      <c r="I80" s="58" t="s">
        <v>6</v>
      </c>
      <c r="M80" s="57">
        <v>247.9</v>
      </c>
      <c r="N80" s="57">
        <v>316.1</v>
      </c>
      <c r="O80" s="59">
        <v>102</v>
      </c>
      <c r="P80" s="72"/>
      <c r="Q80" s="60">
        <f t="shared" si="5"/>
        <v>66.86274509803923</v>
      </c>
      <c r="R80" s="59">
        <v>1</v>
      </c>
      <c r="S80" s="22" t="s">
        <v>199</v>
      </c>
      <c r="T80" s="22" t="s">
        <v>37</v>
      </c>
    </row>
    <row r="81" spans="1:20" s="9" customFormat="1" ht="12.75">
      <c r="A81" s="9" t="s">
        <v>250</v>
      </c>
      <c r="B81" s="9" t="s">
        <v>134</v>
      </c>
      <c r="C81" s="9" t="s">
        <v>35</v>
      </c>
      <c r="D81" s="9" t="s">
        <v>216</v>
      </c>
      <c r="E81" s="9" t="s">
        <v>544</v>
      </c>
      <c r="F81" s="59">
        <v>1265</v>
      </c>
      <c r="G81" s="58" t="s">
        <v>36</v>
      </c>
      <c r="H81" s="42" t="s">
        <v>12</v>
      </c>
      <c r="I81" s="58" t="s">
        <v>6</v>
      </c>
      <c r="J81" s="9" t="s">
        <v>318</v>
      </c>
      <c r="K81" s="9" t="s">
        <v>319</v>
      </c>
      <c r="M81" s="57">
        <v>12.5</v>
      </c>
      <c r="N81" s="57">
        <v>31.6</v>
      </c>
      <c r="O81" s="59">
        <v>51</v>
      </c>
      <c r="P81" s="72"/>
      <c r="Q81" s="100">
        <f t="shared" si="5"/>
        <v>37.450980392156865</v>
      </c>
      <c r="R81" s="59">
        <v>1</v>
      </c>
      <c r="S81" s="22" t="s">
        <v>199</v>
      </c>
      <c r="T81" s="22" t="s">
        <v>37</v>
      </c>
    </row>
    <row r="82" spans="1:19" s="7" customFormat="1" ht="12.75">
      <c r="A82" s="7" t="s">
        <v>250</v>
      </c>
      <c r="B82" s="7" t="s">
        <v>133</v>
      </c>
      <c r="C82" s="7" t="s">
        <v>181</v>
      </c>
      <c r="D82" s="7" t="s">
        <v>216</v>
      </c>
      <c r="E82" s="7" t="s">
        <v>544</v>
      </c>
      <c r="F82" s="19">
        <v>1265</v>
      </c>
      <c r="G82" s="90" t="s">
        <v>373</v>
      </c>
      <c r="H82" s="82" t="s">
        <v>12</v>
      </c>
      <c r="I82" s="90" t="s">
        <v>6</v>
      </c>
      <c r="M82" s="53">
        <v>129</v>
      </c>
      <c r="N82" s="53">
        <v>162</v>
      </c>
      <c r="O82" s="19">
        <v>50</v>
      </c>
      <c r="P82" s="20"/>
      <c r="Q82" s="94">
        <f t="shared" si="5"/>
        <v>66</v>
      </c>
      <c r="R82" s="19">
        <v>20</v>
      </c>
      <c r="S82" s="7" t="s">
        <v>200</v>
      </c>
    </row>
    <row r="83" spans="1:19" s="7" customFormat="1" ht="12.75">
      <c r="A83" s="7" t="s">
        <v>250</v>
      </c>
      <c r="B83" s="7" t="s">
        <v>134</v>
      </c>
      <c r="C83" s="7" t="s">
        <v>181</v>
      </c>
      <c r="D83" s="7" t="s">
        <v>216</v>
      </c>
      <c r="E83" s="7" t="s">
        <v>544</v>
      </c>
      <c r="F83" s="19">
        <v>1266</v>
      </c>
      <c r="G83" s="90" t="s">
        <v>373</v>
      </c>
      <c r="H83" s="82" t="s">
        <v>12</v>
      </c>
      <c r="I83" s="90" t="s">
        <v>6</v>
      </c>
      <c r="M83" s="53">
        <v>162</v>
      </c>
      <c r="N83" s="53">
        <v>186</v>
      </c>
      <c r="O83" s="19">
        <v>50</v>
      </c>
      <c r="P83" s="20"/>
      <c r="Q83" s="94">
        <f t="shared" si="5"/>
        <v>48</v>
      </c>
      <c r="R83" s="19">
        <v>20</v>
      </c>
      <c r="S83" s="7" t="s">
        <v>200</v>
      </c>
    </row>
    <row r="84" spans="1:20" s="185" customFormat="1" ht="12">
      <c r="A84" s="185" t="s">
        <v>251</v>
      </c>
      <c r="B84" s="169" t="s">
        <v>545</v>
      </c>
      <c r="C84" s="169" t="s">
        <v>182</v>
      </c>
      <c r="D84" s="169" t="s">
        <v>217</v>
      </c>
      <c r="E84" s="169" t="s">
        <v>14</v>
      </c>
      <c r="F84" s="202">
        <v>1262</v>
      </c>
      <c r="G84" s="187"/>
      <c r="H84" s="188" t="s">
        <v>12</v>
      </c>
      <c r="I84" s="187" t="s">
        <v>6</v>
      </c>
      <c r="M84" s="368">
        <v>138.15</v>
      </c>
      <c r="N84" s="368">
        <v>139.15</v>
      </c>
      <c r="O84" s="369">
        <v>20</v>
      </c>
      <c r="P84" s="190"/>
      <c r="Q84" s="191">
        <f aca="true" t="shared" si="6" ref="Q84:Q90">(N84-M84)*100/O84</f>
        <v>5</v>
      </c>
      <c r="R84" s="170">
        <v>20</v>
      </c>
      <c r="S84" s="169" t="s">
        <v>200</v>
      </c>
      <c r="T84" s="192" t="s">
        <v>479</v>
      </c>
    </row>
    <row r="85" spans="1:20" s="185" customFormat="1" ht="12">
      <c r="A85" s="185" t="s">
        <v>251</v>
      </c>
      <c r="B85" s="169" t="s">
        <v>545</v>
      </c>
      <c r="C85" s="169" t="s">
        <v>182</v>
      </c>
      <c r="D85" s="169" t="s">
        <v>217</v>
      </c>
      <c r="E85" s="169" t="s">
        <v>14</v>
      </c>
      <c r="F85" s="186">
        <v>1262</v>
      </c>
      <c r="G85" s="187"/>
      <c r="H85" s="188" t="s">
        <v>12</v>
      </c>
      <c r="I85" s="187" t="s">
        <v>6</v>
      </c>
      <c r="M85" s="370">
        <v>139.25</v>
      </c>
      <c r="N85" s="370">
        <v>139.75</v>
      </c>
      <c r="O85" s="371">
        <v>10</v>
      </c>
      <c r="P85" s="190"/>
      <c r="Q85" s="191">
        <f t="shared" si="6"/>
        <v>5</v>
      </c>
      <c r="R85" s="170">
        <v>20</v>
      </c>
      <c r="S85" s="169" t="s">
        <v>200</v>
      </c>
      <c r="T85" s="192" t="s">
        <v>479</v>
      </c>
    </row>
    <row r="86" spans="1:20" s="185" customFormat="1" ht="12">
      <c r="A86" s="185" t="s">
        <v>251</v>
      </c>
      <c r="B86" s="169" t="s">
        <v>545</v>
      </c>
      <c r="C86" s="169" t="s">
        <v>182</v>
      </c>
      <c r="D86" s="169" t="s">
        <v>217</v>
      </c>
      <c r="E86" s="169" t="s">
        <v>14</v>
      </c>
      <c r="F86" s="186">
        <v>1262</v>
      </c>
      <c r="G86" s="187"/>
      <c r="H86" s="188" t="s">
        <v>12</v>
      </c>
      <c r="I86" s="187" t="s">
        <v>6</v>
      </c>
      <c r="M86" s="370">
        <v>139.8</v>
      </c>
      <c r="N86" s="370">
        <v>140.2</v>
      </c>
      <c r="O86" s="371">
        <v>5</v>
      </c>
      <c r="P86" s="190"/>
      <c r="Q86" s="191">
        <f t="shared" si="6"/>
        <v>7.999999999999545</v>
      </c>
      <c r="R86" s="170">
        <v>5</v>
      </c>
      <c r="S86" s="169" t="s">
        <v>200</v>
      </c>
      <c r="T86" s="192" t="s">
        <v>479</v>
      </c>
    </row>
    <row r="87" spans="1:20" s="185" customFormat="1" ht="12">
      <c r="A87" s="185" t="s">
        <v>251</v>
      </c>
      <c r="B87" s="169" t="s">
        <v>545</v>
      </c>
      <c r="C87" s="169" t="s">
        <v>182</v>
      </c>
      <c r="D87" s="169" t="s">
        <v>217</v>
      </c>
      <c r="E87" s="169" t="s">
        <v>14</v>
      </c>
      <c r="F87" s="186">
        <v>1262</v>
      </c>
      <c r="G87" s="187"/>
      <c r="H87" s="188" t="s">
        <v>12</v>
      </c>
      <c r="I87" s="187" t="s">
        <v>6</v>
      </c>
      <c r="M87" s="370">
        <v>140.25</v>
      </c>
      <c r="N87" s="370">
        <v>141.25</v>
      </c>
      <c r="O87" s="371">
        <v>20</v>
      </c>
      <c r="P87" s="190"/>
      <c r="Q87" s="191">
        <f t="shared" si="6"/>
        <v>5</v>
      </c>
      <c r="R87" s="170">
        <v>20</v>
      </c>
      <c r="S87" s="169" t="s">
        <v>200</v>
      </c>
      <c r="T87" s="192" t="s">
        <v>479</v>
      </c>
    </row>
    <row r="88" spans="1:19" s="24" customFormat="1" ht="12.75">
      <c r="A88" s="24" t="s">
        <v>251</v>
      </c>
      <c r="B88" s="7" t="s">
        <v>545</v>
      </c>
      <c r="C88" s="7" t="s">
        <v>182</v>
      </c>
      <c r="D88" s="7" t="s">
        <v>217</v>
      </c>
      <c r="E88" s="7" t="s">
        <v>14</v>
      </c>
      <c r="F88" s="75">
        <v>1263</v>
      </c>
      <c r="G88" s="92"/>
      <c r="H88" s="84" t="s">
        <v>12</v>
      </c>
      <c r="I88" s="92" t="s">
        <v>6</v>
      </c>
      <c r="M88" s="76">
        <v>333.25</v>
      </c>
      <c r="N88" s="76">
        <v>334.25</v>
      </c>
      <c r="O88" s="75">
        <v>20</v>
      </c>
      <c r="P88" s="25"/>
      <c r="Q88" s="94">
        <f t="shared" si="6"/>
        <v>5</v>
      </c>
      <c r="R88" s="19">
        <v>20</v>
      </c>
      <c r="S88" s="7" t="s">
        <v>200</v>
      </c>
    </row>
    <row r="89" spans="1:19" s="24" customFormat="1" ht="12.75">
      <c r="A89" s="24" t="s">
        <v>251</v>
      </c>
      <c r="B89" s="7" t="s">
        <v>545</v>
      </c>
      <c r="C89" s="7" t="s">
        <v>182</v>
      </c>
      <c r="D89" s="7" t="s">
        <v>217</v>
      </c>
      <c r="E89" s="7" t="s">
        <v>14</v>
      </c>
      <c r="F89" s="75">
        <v>1263</v>
      </c>
      <c r="G89" s="92"/>
      <c r="H89" s="84" t="s">
        <v>12</v>
      </c>
      <c r="I89" s="92" t="s">
        <v>6</v>
      </c>
      <c r="M89" s="76">
        <v>334.35</v>
      </c>
      <c r="N89" s="76">
        <v>334.85</v>
      </c>
      <c r="O89" s="75">
        <v>10</v>
      </c>
      <c r="P89" s="25"/>
      <c r="Q89" s="94">
        <f t="shared" si="6"/>
        <v>5</v>
      </c>
      <c r="R89" s="19">
        <v>20</v>
      </c>
      <c r="S89" s="7" t="s">
        <v>200</v>
      </c>
    </row>
    <row r="90" spans="1:19" s="24" customFormat="1" ht="12.75">
      <c r="A90" s="24" t="s">
        <v>251</v>
      </c>
      <c r="B90" s="7" t="s">
        <v>545</v>
      </c>
      <c r="C90" s="7" t="s">
        <v>182</v>
      </c>
      <c r="D90" s="7" t="s">
        <v>217</v>
      </c>
      <c r="E90" s="7" t="s">
        <v>14</v>
      </c>
      <c r="F90" s="75">
        <v>1263</v>
      </c>
      <c r="G90" s="92"/>
      <c r="H90" s="84" t="s">
        <v>12</v>
      </c>
      <c r="I90" s="92" t="s">
        <v>6</v>
      </c>
      <c r="M90" s="76">
        <v>334.9</v>
      </c>
      <c r="N90" s="76">
        <v>335.7</v>
      </c>
      <c r="O90" s="75">
        <v>5</v>
      </c>
      <c r="P90" s="25"/>
      <c r="Q90" s="94">
        <f t="shared" si="6"/>
        <v>16.000000000000227</v>
      </c>
      <c r="R90" s="19">
        <v>5</v>
      </c>
      <c r="S90" s="7" t="s">
        <v>200</v>
      </c>
    </row>
    <row r="91" spans="1:19" s="24" customFormat="1" ht="12.75">
      <c r="A91" s="24" t="s">
        <v>251</v>
      </c>
      <c r="B91" s="7" t="s">
        <v>545</v>
      </c>
      <c r="C91" s="7" t="s">
        <v>182</v>
      </c>
      <c r="D91" s="7" t="s">
        <v>217</v>
      </c>
      <c r="E91" s="7" t="s">
        <v>14</v>
      </c>
      <c r="F91" s="75">
        <v>1263</v>
      </c>
      <c r="G91" s="92"/>
      <c r="H91" s="84" t="s">
        <v>12</v>
      </c>
      <c r="I91" s="92" t="s">
        <v>6</v>
      </c>
      <c r="M91" s="76">
        <v>335.75</v>
      </c>
      <c r="N91" s="76">
        <v>336.75</v>
      </c>
      <c r="O91" s="75">
        <v>20</v>
      </c>
      <c r="P91" s="25"/>
      <c r="Q91" s="94">
        <f aca="true" t="shared" si="7" ref="Q91:Q98">(N91-M91)*100/O91</f>
        <v>5</v>
      </c>
      <c r="R91" s="19">
        <v>20</v>
      </c>
      <c r="S91" s="7" t="s">
        <v>200</v>
      </c>
    </row>
    <row r="92" spans="1:20" s="7" customFormat="1" ht="12.75">
      <c r="A92" s="7" t="s">
        <v>251</v>
      </c>
      <c r="B92" s="7" t="s">
        <v>545</v>
      </c>
      <c r="C92" s="7" t="s">
        <v>182</v>
      </c>
      <c r="D92" s="7" t="s">
        <v>217</v>
      </c>
      <c r="E92" s="7" t="s">
        <v>14</v>
      </c>
      <c r="F92" s="19">
        <v>1263</v>
      </c>
      <c r="G92" s="90"/>
      <c r="H92" s="84" t="s">
        <v>12</v>
      </c>
      <c r="I92" s="90" t="s">
        <v>6</v>
      </c>
      <c r="M92" s="53">
        <v>0</v>
      </c>
      <c r="N92" s="53">
        <v>370</v>
      </c>
      <c r="O92" s="19">
        <v>450</v>
      </c>
      <c r="P92" s="20"/>
      <c r="Q92" s="94">
        <f t="shared" si="7"/>
        <v>82.22222222222223</v>
      </c>
      <c r="R92" s="19">
        <v>20</v>
      </c>
      <c r="S92" s="7" t="s">
        <v>200</v>
      </c>
      <c r="T92" s="7" t="s">
        <v>220</v>
      </c>
    </row>
    <row r="93" spans="1:20" s="22" customFormat="1" ht="12.75">
      <c r="A93" s="22" t="s">
        <v>251</v>
      </c>
      <c r="B93" s="22" t="s">
        <v>545</v>
      </c>
      <c r="C93" s="22" t="s">
        <v>182</v>
      </c>
      <c r="D93" s="22" t="s">
        <v>217</v>
      </c>
      <c r="E93" s="22" t="s">
        <v>14</v>
      </c>
      <c r="F93" s="74">
        <v>1267</v>
      </c>
      <c r="G93" s="89"/>
      <c r="H93" s="81"/>
      <c r="I93" s="89" t="s">
        <v>6</v>
      </c>
      <c r="M93" s="52">
        <v>201.4</v>
      </c>
      <c r="N93" s="52">
        <v>314.7</v>
      </c>
      <c r="O93" s="74">
        <v>170</v>
      </c>
      <c r="P93" s="23"/>
      <c r="Q93" s="100">
        <f t="shared" si="7"/>
        <v>66.6470588235294</v>
      </c>
      <c r="R93" s="74">
        <v>20</v>
      </c>
      <c r="S93" s="22" t="s">
        <v>199</v>
      </c>
      <c r="T93" s="22" t="s">
        <v>37</v>
      </c>
    </row>
    <row r="94" spans="1:20" s="7" customFormat="1" ht="12.75">
      <c r="A94" s="7" t="s">
        <v>251</v>
      </c>
      <c r="B94" s="7" t="s">
        <v>545</v>
      </c>
      <c r="C94" s="7" t="s">
        <v>182</v>
      </c>
      <c r="D94" s="7" t="s">
        <v>217</v>
      </c>
      <c r="E94" s="7" t="s">
        <v>14</v>
      </c>
      <c r="F94" s="19">
        <v>1267</v>
      </c>
      <c r="G94" s="90"/>
      <c r="H94" s="84" t="s">
        <v>12</v>
      </c>
      <c r="I94" s="90" t="s">
        <v>6</v>
      </c>
      <c r="M94" s="53">
        <v>0</v>
      </c>
      <c r="N94" s="53">
        <v>370</v>
      </c>
      <c r="O94" s="19">
        <v>450</v>
      </c>
      <c r="P94" s="20"/>
      <c r="Q94" s="94">
        <f t="shared" si="7"/>
        <v>82.22222222222223</v>
      </c>
      <c r="R94" s="19">
        <v>20</v>
      </c>
      <c r="S94" s="7" t="s">
        <v>200</v>
      </c>
      <c r="T94" s="7" t="s">
        <v>220</v>
      </c>
    </row>
    <row r="95" spans="1:20" s="24" customFormat="1" ht="12.75">
      <c r="A95" s="24" t="s">
        <v>251</v>
      </c>
      <c r="B95" s="7" t="s">
        <v>545</v>
      </c>
      <c r="C95" s="7" t="s">
        <v>182</v>
      </c>
      <c r="D95" s="7" t="s">
        <v>217</v>
      </c>
      <c r="E95" s="7" t="s">
        <v>14</v>
      </c>
      <c r="F95" s="75">
        <v>1267</v>
      </c>
      <c r="G95" s="92"/>
      <c r="H95" s="84" t="s">
        <v>12</v>
      </c>
      <c r="I95" s="92" t="s">
        <v>6</v>
      </c>
      <c r="M95" s="339">
        <v>229.45</v>
      </c>
      <c r="N95" s="339">
        <v>230.45</v>
      </c>
      <c r="O95" s="340">
        <v>20</v>
      </c>
      <c r="P95" s="25"/>
      <c r="Q95" s="94">
        <f t="shared" si="7"/>
        <v>5</v>
      </c>
      <c r="R95" s="75">
        <v>20</v>
      </c>
      <c r="S95" s="7" t="s">
        <v>200</v>
      </c>
      <c r="T95" s="50" t="s">
        <v>122</v>
      </c>
    </row>
    <row r="96" spans="1:20" s="24" customFormat="1" ht="12.75">
      <c r="A96" s="24" t="s">
        <v>251</v>
      </c>
      <c r="B96" s="7" t="s">
        <v>545</v>
      </c>
      <c r="C96" s="7" t="s">
        <v>182</v>
      </c>
      <c r="D96" s="7" t="s">
        <v>217</v>
      </c>
      <c r="E96" s="7" t="s">
        <v>14</v>
      </c>
      <c r="F96" s="75">
        <v>1267</v>
      </c>
      <c r="G96" s="92"/>
      <c r="H96" s="84" t="s">
        <v>12</v>
      </c>
      <c r="I96" s="92" t="s">
        <v>6</v>
      </c>
      <c r="M96" s="341">
        <v>230.55</v>
      </c>
      <c r="N96" s="341">
        <v>231.05</v>
      </c>
      <c r="O96" s="340">
        <v>10</v>
      </c>
      <c r="P96" s="25"/>
      <c r="Q96" s="94">
        <f t="shared" si="7"/>
        <v>5</v>
      </c>
      <c r="R96" s="75">
        <v>20</v>
      </c>
      <c r="S96" s="7" t="s">
        <v>200</v>
      </c>
      <c r="T96" s="50" t="s">
        <v>122</v>
      </c>
    </row>
    <row r="97" spans="1:20" s="24" customFormat="1" ht="12.75">
      <c r="A97" s="24" t="s">
        <v>251</v>
      </c>
      <c r="B97" s="7" t="s">
        <v>545</v>
      </c>
      <c r="C97" s="7" t="s">
        <v>182</v>
      </c>
      <c r="D97" s="7" t="s">
        <v>217</v>
      </c>
      <c r="E97" s="7" t="s">
        <v>14</v>
      </c>
      <c r="F97" s="75">
        <v>1267</v>
      </c>
      <c r="G97" s="92"/>
      <c r="H97" s="84" t="s">
        <v>12</v>
      </c>
      <c r="I97" s="92" t="s">
        <v>6</v>
      </c>
      <c r="M97" s="341">
        <v>231.1</v>
      </c>
      <c r="N97" s="339">
        <v>231.55</v>
      </c>
      <c r="O97" s="340">
        <v>5</v>
      </c>
      <c r="P97" s="25"/>
      <c r="Q97" s="94">
        <f t="shared" si="7"/>
        <v>9.000000000000341</v>
      </c>
      <c r="R97" s="75">
        <v>5</v>
      </c>
      <c r="S97" s="7" t="s">
        <v>200</v>
      </c>
      <c r="T97" s="50" t="s">
        <v>122</v>
      </c>
    </row>
    <row r="98" spans="1:20" s="24" customFormat="1" ht="12.75">
      <c r="A98" s="24" t="s">
        <v>251</v>
      </c>
      <c r="B98" s="7" t="s">
        <v>545</v>
      </c>
      <c r="C98" s="7" t="s">
        <v>182</v>
      </c>
      <c r="D98" s="7" t="s">
        <v>217</v>
      </c>
      <c r="E98" s="7" t="s">
        <v>14</v>
      </c>
      <c r="F98" s="75">
        <v>1267</v>
      </c>
      <c r="G98" s="92"/>
      <c r="H98" s="84" t="s">
        <v>12</v>
      </c>
      <c r="I98" s="92" t="s">
        <v>6</v>
      </c>
      <c r="M98" s="341">
        <v>231.6</v>
      </c>
      <c r="N98" s="341">
        <v>232.6</v>
      </c>
      <c r="O98" s="340">
        <v>20</v>
      </c>
      <c r="P98" s="25"/>
      <c r="Q98" s="94">
        <f t="shared" si="7"/>
        <v>5</v>
      </c>
      <c r="R98" s="75">
        <v>20</v>
      </c>
      <c r="S98" s="7" t="s">
        <v>200</v>
      </c>
      <c r="T98" s="50" t="s">
        <v>122</v>
      </c>
    </row>
    <row r="99" spans="1:20" s="162" customFormat="1" ht="12">
      <c r="A99" s="162" t="s">
        <v>171</v>
      </c>
      <c r="B99" s="162" t="s">
        <v>455</v>
      </c>
      <c r="C99" s="162" t="s">
        <v>172</v>
      </c>
      <c r="D99" s="162" t="s">
        <v>269</v>
      </c>
      <c r="E99" s="162" t="s">
        <v>453</v>
      </c>
      <c r="F99" s="163">
        <v>1262</v>
      </c>
      <c r="G99" s="164" t="s">
        <v>356</v>
      </c>
      <c r="H99" s="165" t="s">
        <v>162</v>
      </c>
      <c r="I99" s="164" t="s">
        <v>6</v>
      </c>
      <c r="M99" s="166">
        <v>121.31</v>
      </c>
      <c r="N99" s="166">
        <v>141.61</v>
      </c>
      <c r="O99" s="163">
        <v>35</v>
      </c>
      <c r="P99" s="167"/>
      <c r="Q99" s="168">
        <f aca="true" t="shared" si="8" ref="Q99:Q104">(N99-M99)*100/O99</f>
        <v>58.000000000000036</v>
      </c>
      <c r="R99" s="163">
        <v>0.1</v>
      </c>
      <c r="S99" s="162" t="s">
        <v>199</v>
      </c>
      <c r="T99" s="162" t="s">
        <v>37</v>
      </c>
    </row>
    <row r="100" spans="1:19" ht="12">
      <c r="A100" s="132" t="s">
        <v>171</v>
      </c>
      <c r="B100" s="132" t="s">
        <v>125</v>
      </c>
      <c r="C100" s="132" t="s">
        <v>126</v>
      </c>
      <c r="D100" s="132" t="s">
        <v>269</v>
      </c>
      <c r="E100" s="132" t="s">
        <v>127</v>
      </c>
      <c r="F100" s="115">
        <v>1262</v>
      </c>
      <c r="G100" s="153" t="s">
        <v>128</v>
      </c>
      <c r="H100" s="158" t="s">
        <v>12</v>
      </c>
      <c r="I100" s="153" t="s">
        <v>6</v>
      </c>
      <c r="M100" s="203">
        <v>94</v>
      </c>
      <c r="N100" s="203">
        <v>215</v>
      </c>
      <c r="O100" s="115">
        <v>20</v>
      </c>
      <c r="Q100" s="191">
        <f t="shared" si="8"/>
        <v>605</v>
      </c>
      <c r="R100" s="170">
        <v>1</v>
      </c>
      <c r="S100" s="169" t="s">
        <v>200</v>
      </c>
    </row>
    <row r="101" spans="1:20" s="22" customFormat="1" ht="12.75">
      <c r="A101" s="22" t="s">
        <v>171</v>
      </c>
      <c r="B101" s="22" t="s">
        <v>455</v>
      </c>
      <c r="C101" s="22" t="s">
        <v>172</v>
      </c>
      <c r="D101" s="22" t="s">
        <v>269</v>
      </c>
      <c r="E101" s="22" t="s">
        <v>453</v>
      </c>
      <c r="F101" s="74">
        <v>1263</v>
      </c>
      <c r="G101" s="89" t="s">
        <v>356</v>
      </c>
      <c r="H101" s="81" t="s">
        <v>454</v>
      </c>
      <c r="I101" s="89" t="s">
        <v>6</v>
      </c>
      <c r="M101" s="52">
        <v>334.58</v>
      </c>
      <c r="N101" s="52">
        <v>335.69</v>
      </c>
      <c r="O101" s="74">
        <v>2.18</v>
      </c>
      <c r="P101" s="23"/>
      <c r="Q101" s="100">
        <f t="shared" si="8"/>
        <v>50.91743119266117</v>
      </c>
      <c r="R101" s="74">
        <v>0.1</v>
      </c>
      <c r="S101" s="22" t="s">
        <v>199</v>
      </c>
      <c r="T101" s="22" t="s">
        <v>37</v>
      </c>
    </row>
    <row r="102" spans="1:19" s="43" customFormat="1" ht="12.75">
      <c r="A102" s="43" t="s">
        <v>171</v>
      </c>
      <c r="B102" s="43" t="s">
        <v>125</v>
      </c>
      <c r="C102" s="43" t="s">
        <v>126</v>
      </c>
      <c r="D102" s="43" t="s">
        <v>269</v>
      </c>
      <c r="E102" s="43" t="s">
        <v>127</v>
      </c>
      <c r="F102" s="44">
        <v>1267</v>
      </c>
      <c r="G102" s="45" t="s">
        <v>128</v>
      </c>
      <c r="H102" s="86" t="s">
        <v>12</v>
      </c>
      <c r="I102" s="45" t="s">
        <v>6</v>
      </c>
      <c r="J102" s="4"/>
      <c r="K102" s="4"/>
      <c r="L102" s="4"/>
      <c r="M102" s="51">
        <v>171</v>
      </c>
      <c r="N102" s="51">
        <v>320</v>
      </c>
      <c r="O102" s="44">
        <v>20</v>
      </c>
      <c r="P102" s="5"/>
      <c r="Q102" s="94">
        <f t="shared" si="8"/>
        <v>745</v>
      </c>
      <c r="R102" s="19">
        <v>1</v>
      </c>
      <c r="S102" s="7" t="s">
        <v>200</v>
      </c>
    </row>
    <row r="103" spans="1:19" s="7" customFormat="1" ht="12.75">
      <c r="A103" s="7" t="s">
        <v>252</v>
      </c>
      <c r="B103" s="7" t="s">
        <v>170</v>
      </c>
      <c r="C103" s="7" t="s">
        <v>183</v>
      </c>
      <c r="D103" s="7" t="s">
        <v>218</v>
      </c>
      <c r="E103" s="7" t="s">
        <v>7</v>
      </c>
      <c r="F103" s="19">
        <v>1263</v>
      </c>
      <c r="G103" s="90" t="s">
        <v>357</v>
      </c>
      <c r="H103" s="84" t="s">
        <v>12</v>
      </c>
      <c r="I103" s="90" t="s">
        <v>6</v>
      </c>
      <c r="M103" s="53">
        <v>75</v>
      </c>
      <c r="N103" s="53">
        <v>105</v>
      </c>
      <c r="O103" s="19">
        <v>5</v>
      </c>
      <c r="P103" s="20"/>
      <c r="Q103" s="94">
        <f t="shared" si="8"/>
        <v>600</v>
      </c>
      <c r="R103" s="19">
        <v>10</v>
      </c>
      <c r="S103" s="7" t="s">
        <v>200</v>
      </c>
    </row>
    <row r="104" spans="1:19" s="169" customFormat="1" ht="12">
      <c r="A104" s="169" t="s">
        <v>254</v>
      </c>
      <c r="C104" s="169" t="s">
        <v>242</v>
      </c>
      <c r="D104" s="169" t="s">
        <v>219</v>
      </c>
      <c r="E104" s="169" t="s">
        <v>100</v>
      </c>
      <c r="F104" s="170">
        <v>1262</v>
      </c>
      <c r="G104" s="171" t="s">
        <v>73</v>
      </c>
      <c r="H104" s="172" t="s">
        <v>12</v>
      </c>
      <c r="I104" s="171" t="s">
        <v>6</v>
      </c>
      <c r="J104" s="169" t="s">
        <v>413</v>
      </c>
      <c r="K104" s="169" t="s">
        <v>413</v>
      </c>
      <c r="M104" s="200">
        <v>159</v>
      </c>
      <c r="N104" s="200">
        <v>185</v>
      </c>
      <c r="O104" s="170">
        <v>3</v>
      </c>
      <c r="P104" s="174"/>
      <c r="Q104" s="191">
        <f t="shared" si="8"/>
        <v>866.6666666666666</v>
      </c>
      <c r="R104" s="170">
        <v>5</v>
      </c>
      <c r="S104" s="169" t="s">
        <v>200</v>
      </c>
    </row>
    <row r="105" spans="1:20" s="169" customFormat="1" ht="12">
      <c r="A105" s="169" t="s">
        <v>254</v>
      </c>
      <c r="C105" s="169" t="s">
        <v>242</v>
      </c>
      <c r="D105" s="169" t="s">
        <v>219</v>
      </c>
      <c r="E105" s="169" t="s">
        <v>100</v>
      </c>
      <c r="F105" s="170">
        <v>1262</v>
      </c>
      <c r="G105" s="171" t="s">
        <v>414</v>
      </c>
      <c r="H105" s="172" t="s">
        <v>291</v>
      </c>
      <c r="I105" s="171" t="s">
        <v>6</v>
      </c>
      <c r="J105" s="169" t="s">
        <v>413</v>
      </c>
      <c r="K105" s="169" t="s">
        <v>413</v>
      </c>
      <c r="M105" s="200">
        <v>173.39</v>
      </c>
      <c r="N105" s="200">
        <v>173.89</v>
      </c>
      <c r="O105" s="170" t="s">
        <v>413</v>
      </c>
      <c r="P105" s="174"/>
      <c r="Q105" s="191" t="s">
        <v>135</v>
      </c>
      <c r="R105" s="170" t="s">
        <v>413</v>
      </c>
      <c r="S105" s="169" t="s">
        <v>200</v>
      </c>
      <c r="T105" s="169" t="s">
        <v>486</v>
      </c>
    </row>
    <row r="106" spans="1:20" s="7" customFormat="1" ht="12.75">
      <c r="A106" s="7" t="s">
        <v>254</v>
      </c>
      <c r="C106" s="7" t="s">
        <v>242</v>
      </c>
      <c r="D106" s="7" t="s">
        <v>219</v>
      </c>
      <c r="E106" s="7" t="s">
        <v>72</v>
      </c>
      <c r="F106" s="19">
        <v>1263</v>
      </c>
      <c r="G106" s="90" t="s">
        <v>411</v>
      </c>
      <c r="H106" s="82"/>
      <c r="I106" s="90" t="s">
        <v>162</v>
      </c>
      <c r="M106" s="53"/>
      <c r="N106" s="53"/>
      <c r="O106" s="19"/>
      <c r="P106" s="20"/>
      <c r="Q106" s="94"/>
      <c r="R106" s="19"/>
      <c r="S106" s="7" t="s">
        <v>38</v>
      </c>
      <c r="T106" s="7" t="s">
        <v>412</v>
      </c>
    </row>
    <row r="107" spans="1:20" s="9" customFormat="1" ht="12.75">
      <c r="A107" s="9" t="s">
        <v>254</v>
      </c>
      <c r="C107" s="9" t="s">
        <v>242</v>
      </c>
      <c r="D107" s="9" t="s">
        <v>219</v>
      </c>
      <c r="E107" s="9" t="s">
        <v>100</v>
      </c>
      <c r="F107" s="59">
        <v>1265</v>
      </c>
      <c r="G107" s="58" t="s">
        <v>73</v>
      </c>
      <c r="H107" s="42"/>
      <c r="I107" s="58" t="s">
        <v>6</v>
      </c>
      <c r="J107" s="9" t="s">
        <v>413</v>
      </c>
      <c r="K107" s="9" t="s">
        <v>413</v>
      </c>
      <c r="M107" s="57">
        <v>256.8</v>
      </c>
      <c r="N107" s="57">
        <v>257.7</v>
      </c>
      <c r="O107" s="59">
        <v>4.2</v>
      </c>
      <c r="P107" s="72"/>
      <c r="Q107" s="60">
        <f>(N107-M107)*100/O107</f>
        <v>21.428571428570887</v>
      </c>
      <c r="R107" s="59">
        <v>0.1</v>
      </c>
      <c r="S107" s="22" t="s">
        <v>199</v>
      </c>
      <c r="T107" s="22" t="s">
        <v>37</v>
      </c>
    </row>
    <row r="108" spans="1:20" s="7" customFormat="1" ht="12.75">
      <c r="A108" s="7" t="s">
        <v>254</v>
      </c>
      <c r="C108" s="7" t="s">
        <v>242</v>
      </c>
      <c r="D108" s="7" t="s">
        <v>219</v>
      </c>
      <c r="E108" s="7" t="s">
        <v>100</v>
      </c>
      <c r="F108" s="19">
        <v>1266</v>
      </c>
      <c r="G108" s="90" t="s">
        <v>414</v>
      </c>
      <c r="H108" s="82" t="s">
        <v>293</v>
      </c>
      <c r="I108" s="90" t="s">
        <v>6</v>
      </c>
      <c r="J108" s="7" t="s">
        <v>413</v>
      </c>
      <c r="K108" s="7" t="s">
        <v>413</v>
      </c>
      <c r="M108" s="53">
        <v>370.88</v>
      </c>
      <c r="N108" s="53">
        <v>371.13</v>
      </c>
      <c r="O108" s="19" t="s">
        <v>413</v>
      </c>
      <c r="P108" s="20"/>
      <c r="Q108" s="94" t="s">
        <v>135</v>
      </c>
      <c r="R108" s="19" t="s">
        <v>413</v>
      </c>
      <c r="S108" s="7" t="s">
        <v>200</v>
      </c>
      <c r="T108" s="169" t="s">
        <v>486</v>
      </c>
    </row>
    <row r="109" spans="1:20" s="9" customFormat="1" ht="12.75">
      <c r="A109" s="9" t="s">
        <v>254</v>
      </c>
      <c r="C109" s="9" t="s">
        <v>242</v>
      </c>
      <c r="D109" s="9" t="s">
        <v>219</v>
      </c>
      <c r="E109" s="9" t="s">
        <v>100</v>
      </c>
      <c r="F109" s="59">
        <v>1267</v>
      </c>
      <c r="G109" s="58" t="s">
        <v>73</v>
      </c>
      <c r="H109" s="42"/>
      <c r="I109" s="58" t="s">
        <v>6</v>
      </c>
      <c r="J109" s="9" t="s">
        <v>413</v>
      </c>
      <c r="K109" s="9" t="s">
        <v>413</v>
      </c>
      <c r="M109" s="57">
        <v>192.6</v>
      </c>
      <c r="N109" s="57">
        <v>193.4</v>
      </c>
      <c r="O109" s="59">
        <v>3.8</v>
      </c>
      <c r="P109" s="72"/>
      <c r="Q109" s="60">
        <f>(N109-M109)*100/O109</f>
        <v>21.05263157894767</v>
      </c>
      <c r="R109" s="59">
        <v>0.1</v>
      </c>
      <c r="S109" s="22" t="s">
        <v>199</v>
      </c>
      <c r="T109" s="22" t="s">
        <v>37</v>
      </c>
    </row>
    <row r="110" spans="1:20" s="7" customFormat="1" ht="12.75">
      <c r="A110" s="7" t="s">
        <v>254</v>
      </c>
      <c r="C110" s="7" t="s">
        <v>242</v>
      </c>
      <c r="D110" s="7" t="s">
        <v>219</v>
      </c>
      <c r="E110" s="7" t="s">
        <v>100</v>
      </c>
      <c r="F110" s="19">
        <v>1267</v>
      </c>
      <c r="G110" s="90" t="s">
        <v>414</v>
      </c>
      <c r="H110" s="82" t="s">
        <v>291</v>
      </c>
      <c r="I110" s="90" t="s">
        <v>6</v>
      </c>
      <c r="J110" s="7" t="s">
        <v>413</v>
      </c>
      <c r="K110" s="7" t="s">
        <v>413</v>
      </c>
      <c r="M110" s="53">
        <v>277.6</v>
      </c>
      <c r="N110" s="53">
        <v>278.09</v>
      </c>
      <c r="O110" s="19" t="s">
        <v>413</v>
      </c>
      <c r="P110" s="20"/>
      <c r="Q110" s="94" t="s">
        <v>135</v>
      </c>
      <c r="R110" s="19" t="s">
        <v>413</v>
      </c>
      <c r="S110" s="7" t="s">
        <v>200</v>
      </c>
      <c r="T110" s="169" t="s">
        <v>486</v>
      </c>
    </row>
    <row r="111" spans="1:20" s="7" customFormat="1" ht="12.75">
      <c r="A111" s="7" t="s">
        <v>254</v>
      </c>
      <c r="C111" s="7" t="s">
        <v>242</v>
      </c>
      <c r="D111" s="7" t="s">
        <v>219</v>
      </c>
      <c r="E111" s="7" t="s">
        <v>72</v>
      </c>
      <c r="F111" s="19" t="s">
        <v>300</v>
      </c>
      <c r="G111" s="90" t="s">
        <v>356</v>
      </c>
      <c r="H111" s="82"/>
      <c r="I111" s="90" t="s">
        <v>162</v>
      </c>
      <c r="M111" s="53"/>
      <c r="N111" s="53"/>
      <c r="O111" s="19"/>
      <c r="P111" s="20"/>
      <c r="Q111" s="94"/>
      <c r="R111" s="19"/>
      <c r="S111" s="7" t="s">
        <v>38</v>
      </c>
      <c r="T111" s="7" t="s">
        <v>487</v>
      </c>
    </row>
    <row r="112" spans="1:20" s="169" customFormat="1" ht="12">
      <c r="A112" s="171" t="s">
        <v>163</v>
      </c>
      <c r="B112" s="171" t="s">
        <v>592</v>
      </c>
      <c r="C112" s="170" t="s">
        <v>164</v>
      </c>
      <c r="D112" s="171" t="s">
        <v>484</v>
      </c>
      <c r="E112" s="171" t="s">
        <v>593</v>
      </c>
      <c r="F112" s="170">
        <v>1262</v>
      </c>
      <c r="G112" s="171" t="s">
        <v>39</v>
      </c>
      <c r="H112" s="172" t="s">
        <v>12</v>
      </c>
      <c r="I112" s="171" t="s">
        <v>6</v>
      </c>
      <c r="J112" s="170"/>
      <c r="K112" s="170"/>
      <c r="L112" s="170"/>
      <c r="M112" s="204">
        <v>38</v>
      </c>
      <c r="N112" s="204">
        <v>110</v>
      </c>
      <c r="O112" s="170">
        <v>5</v>
      </c>
      <c r="P112" s="191"/>
      <c r="Q112" s="191">
        <f aca="true" t="shared" si="9" ref="Q112:Q126">(N112-M112)*100/O112</f>
        <v>1440</v>
      </c>
      <c r="R112" s="191">
        <v>5</v>
      </c>
      <c r="S112" s="169" t="s">
        <v>200</v>
      </c>
      <c r="T112" s="171" t="s">
        <v>372</v>
      </c>
    </row>
    <row r="113" spans="1:20" s="169" customFormat="1" ht="12">
      <c r="A113" s="171" t="s">
        <v>163</v>
      </c>
      <c r="B113" s="171" t="s">
        <v>591</v>
      </c>
      <c r="C113" s="170" t="s">
        <v>164</v>
      </c>
      <c r="D113" s="171" t="s">
        <v>484</v>
      </c>
      <c r="E113" s="171" t="s">
        <v>11</v>
      </c>
      <c r="F113" s="170">
        <v>1262</v>
      </c>
      <c r="G113" s="171" t="s">
        <v>356</v>
      </c>
      <c r="H113" s="172" t="s">
        <v>291</v>
      </c>
      <c r="I113" s="171" t="s">
        <v>6</v>
      </c>
      <c r="J113" s="170"/>
      <c r="K113" s="170"/>
      <c r="L113" s="170"/>
      <c r="M113" s="204">
        <v>136.4</v>
      </c>
      <c r="N113" s="204">
        <v>139.4</v>
      </c>
      <c r="O113" s="170">
        <v>3</v>
      </c>
      <c r="P113" s="191"/>
      <c r="Q113" s="191">
        <f t="shared" si="9"/>
        <v>100</v>
      </c>
      <c r="R113" s="205">
        <v>5</v>
      </c>
      <c r="S113" s="169" t="s">
        <v>200</v>
      </c>
      <c r="T113" s="171" t="s">
        <v>590</v>
      </c>
    </row>
    <row r="114" spans="1:20" s="169" customFormat="1" ht="12">
      <c r="A114" s="171" t="s">
        <v>163</v>
      </c>
      <c r="B114" s="171" t="s">
        <v>591</v>
      </c>
      <c r="C114" s="170" t="s">
        <v>164</v>
      </c>
      <c r="D114" s="171" t="s">
        <v>484</v>
      </c>
      <c r="E114" s="171" t="s">
        <v>11</v>
      </c>
      <c r="F114" s="170">
        <v>1262</v>
      </c>
      <c r="G114" s="171" t="s">
        <v>356</v>
      </c>
      <c r="H114" s="172" t="s">
        <v>291</v>
      </c>
      <c r="I114" s="171" t="s">
        <v>6</v>
      </c>
      <c r="J114" s="170"/>
      <c r="K114" s="170"/>
      <c r="L114" s="170"/>
      <c r="M114" s="204">
        <v>140.4</v>
      </c>
      <c r="N114" s="204">
        <v>141.4</v>
      </c>
      <c r="O114" s="170">
        <v>3</v>
      </c>
      <c r="P114" s="191"/>
      <c r="Q114" s="191">
        <f t="shared" si="9"/>
        <v>33.333333333333336</v>
      </c>
      <c r="R114" s="205">
        <v>5</v>
      </c>
      <c r="S114" s="169" t="s">
        <v>200</v>
      </c>
      <c r="T114" s="171" t="s">
        <v>590</v>
      </c>
    </row>
    <row r="115" spans="1:20" s="7" customFormat="1" ht="12.75">
      <c r="A115" s="90" t="s">
        <v>163</v>
      </c>
      <c r="B115" s="90" t="s">
        <v>589</v>
      </c>
      <c r="C115" s="19" t="s">
        <v>164</v>
      </c>
      <c r="D115" s="19" t="s">
        <v>269</v>
      </c>
      <c r="E115" s="90" t="s">
        <v>11</v>
      </c>
      <c r="F115" s="19">
        <v>1263</v>
      </c>
      <c r="G115" s="90" t="s">
        <v>356</v>
      </c>
      <c r="H115" s="82" t="s">
        <v>293</v>
      </c>
      <c r="I115" s="90" t="s">
        <v>6</v>
      </c>
      <c r="J115" s="19"/>
      <c r="K115" s="19"/>
      <c r="L115" s="19"/>
      <c r="M115" s="96">
        <v>331.6</v>
      </c>
      <c r="N115" s="96">
        <v>334.6</v>
      </c>
      <c r="O115" s="19">
        <v>3</v>
      </c>
      <c r="P115" s="94"/>
      <c r="Q115" s="94">
        <f t="shared" si="9"/>
        <v>100</v>
      </c>
      <c r="R115" s="97">
        <v>5</v>
      </c>
      <c r="S115" s="7" t="s">
        <v>200</v>
      </c>
      <c r="T115" s="90" t="s">
        <v>590</v>
      </c>
    </row>
    <row r="116" spans="1:20" s="7" customFormat="1" ht="12.75">
      <c r="A116" s="90" t="s">
        <v>163</v>
      </c>
      <c r="B116" s="90" t="s">
        <v>589</v>
      </c>
      <c r="C116" s="19" t="s">
        <v>164</v>
      </c>
      <c r="D116" s="19" t="s">
        <v>269</v>
      </c>
      <c r="E116" s="90" t="s">
        <v>11</v>
      </c>
      <c r="F116" s="19">
        <v>1263</v>
      </c>
      <c r="G116" s="90" t="s">
        <v>356</v>
      </c>
      <c r="H116" s="82" t="s">
        <v>293</v>
      </c>
      <c r="I116" s="90" t="s">
        <v>6</v>
      </c>
      <c r="J116" s="19"/>
      <c r="K116" s="19"/>
      <c r="L116" s="19"/>
      <c r="M116" s="96">
        <v>335.75</v>
      </c>
      <c r="N116" s="96">
        <v>336.75</v>
      </c>
      <c r="O116" s="19">
        <v>3</v>
      </c>
      <c r="P116" s="94"/>
      <c r="Q116" s="94">
        <f t="shared" si="9"/>
        <v>33.333333333333336</v>
      </c>
      <c r="R116" s="97">
        <v>5</v>
      </c>
      <c r="S116" s="7" t="s">
        <v>200</v>
      </c>
      <c r="T116" s="90" t="s">
        <v>590</v>
      </c>
    </row>
    <row r="117" spans="1:20" s="22" customFormat="1" ht="12.75">
      <c r="A117" s="89" t="s">
        <v>163</v>
      </c>
      <c r="B117" s="89" t="s">
        <v>592</v>
      </c>
      <c r="C117" s="74" t="s">
        <v>164</v>
      </c>
      <c r="D117" s="74" t="s">
        <v>269</v>
      </c>
      <c r="E117" s="89" t="s">
        <v>593</v>
      </c>
      <c r="F117" s="74">
        <v>1267</v>
      </c>
      <c r="G117" s="89" t="s">
        <v>39</v>
      </c>
      <c r="H117" s="81" t="s">
        <v>12</v>
      </c>
      <c r="I117" s="89" t="s">
        <v>6</v>
      </c>
      <c r="J117" s="74"/>
      <c r="K117" s="74"/>
      <c r="L117" s="74"/>
      <c r="M117" s="103">
        <v>84.3</v>
      </c>
      <c r="N117" s="103">
        <v>170.9</v>
      </c>
      <c r="O117" s="74">
        <v>48.6</v>
      </c>
      <c r="P117" s="100"/>
      <c r="Q117" s="100">
        <f t="shared" si="9"/>
        <v>178.18930041152262</v>
      </c>
      <c r="R117" s="100">
        <v>2.5</v>
      </c>
      <c r="S117" s="22" t="s">
        <v>199</v>
      </c>
      <c r="T117" s="89" t="s">
        <v>371</v>
      </c>
    </row>
    <row r="118" spans="1:20" s="7" customFormat="1" ht="12.75">
      <c r="A118" s="90" t="s">
        <v>163</v>
      </c>
      <c r="B118" s="90" t="s">
        <v>592</v>
      </c>
      <c r="C118" s="19" t="s">
        <v>164</v>
      </c>
      <c r="D118" s="19" t="s">
        <v>269</v>
      </c>
      <c r="E118" s="90" t="s">
        <v>593</v>
      </c>
      <c r="F118" s="19">
        <v>1267</v>
      </c>
      <c r="G118" s="90" t="s">
        <v>39</v>
      </c>
      <c r="H118" s="82" t="s">
        <v>12</v>
      </c>
      <c r="I118" s="90" t="s">
        <v>6</v>
      </c>
      <c r="J118" s="19"/>
      <c r="K118" s="19"/>
      <c r="L118" s="19"/>
      <c r="M118" s="96">
        <v>100</v>
      </c>
      <c r="N118" s="96">
        <v>175</v>
      </c>
      <c r="O118" s="19">
        <v>5</v>
      </c>
      <c r="P118" s="94"/>
      <c r="Q118" s="94">
        <f t="shared" si="9"/>
        <v>1500</v>
      </c>
      <c r="R118" s="94">
        <v>5</v>
      </c>
      <c r="S118" s="7" t="s">
        <v>200</v>
      </c>
      <c r="T118" s="90" t="s">
        <v>371</v>
      </c>
    </row>
    <row r="119" spans="1:20" s="162" customFormat="1" ht="12">
      <c r="A119" s="162" t="s">
        <v>540</v>
      </c>
      <c r="C119" s="162" t="s">
        <v>460</v>
      </c>
      <c r="D119" s="162" t="s">
        <v>617</v>
      </c>
      <c r="E119" s="162" t="s">
        <v>541</v>
      </c>
      <c r="F119" s="163">
        <v>1262</v>
      </c>
      <c r="G119" s="164" t="s">
        <v>459</v>
      </c>
      <c r="H119" s="165" t="s">
        <v>159</v>
      </c>
      <c r="I119" s="164" t="s">
        <v>6</v>
      </c>
      <c r="M119" s="166">
        <v>6.6</v>
      </c>
      <c r="N119" s="166">
        <v>45.7</v>
      </c>
      <c r="O119" s="163">
        <v>100</v>
      </c>
      <c r="P119" s="167"/>
      <c r="Q119" s="168">
        <f t="shared" si="9"/>
        <v>39.1</v>
      </c>
      <c r="R119" s="163">
        <v>10</v>
      </c>
      <c r="S119" s="162" t="s">
        <v>199</v>
      </c>
      <c r="T119" s="162" t="s">
        <v>37</v>
      </c>
    </row>
    <row r="120" spans="1:19" s="169" customFormat="1" ht="12">
      <c r="A120" s="169" t="s">
        <v>540</v>
      </c>
      <c r="C120" s="169" t="s">
        <v>17</v>
      </c>
      <c r="D120" s="169" t="s">
        <v>617</v>
      </c>
      <c r="E120" s="169" t="s">
        <v>541</v>
      </c>
      <c r="F120" s="170">
        <v>1262</v>
      </c>
      <c r="G120" s="171" t="s">
        <v>542</v>
      </c>
      <c r="H120" s="172" t="s">
        <v>12</v>
      </c>
      <c r="I120" s="171" t="s">
        <v>6</v>
      </c>
      <c r="M120" s="200">
        <v>138</v>
      </c>
      <c r="N120" s="200">
        <v>216</v>
      </c>
      <c r="O120" s="170">
        <v>100</v>
      </c>
      <c r="P120" s="174"/>
      <c r="Q120" s="191">
        <f t="shared" si="9"/>
        <v>78</v>
      </c>
      <c r="R120" s="170">
        <v>10</v>
      </c>
      <c r="S120" s="169" t="s">
        <v>200</v>
      </c>
    </row>
    <row r="121" spans="1:20" s="22" customFormat="1" ht="12.75">
      <c r="A121" s="22" t="s">
        <v>540</v>
      </c>
      <c r="C121" s="22" t="s">
        <v>460</v>
      </c>
      <c r="D121" s="22" t="s">
        <v>617</v>
      </c>
      <c r="E121" s="22" t="s">
        <v>541</v>
      </c>
      <c r="F121" s="74">
        <v>1264</v>
      </c>
      <c r="G121" s="89" t="s">
        <v>459</v>
      </c>
      <c r="H121" s="81" t="s">
        <v>159</v>
      </c>
      <c r="I121" s="89" t="s">
        <v>6</v>
      </c>
      <c r="M121" s="52">
        <v>3.2</v>
      </c>
      <c r="N121" s="52">
        <v>316.2</v>
      </c>
      <c r="O121" s="74">
        <v>138.5</v>
      </c>
      <c r="P121" s="23"/>
      <c r="Q121" s="100">
        <f t="shared" si="9"/>
        <v>225.9927797833935</v>
      </c>
      <c r="R121" s="74">
        <v>10</v>
      </c>
      <c r="S121" s="22" t="s">
        <v>199</v>
      </c>
      <c r="T121" s="22" t="s">
        <v>37</v>
      </c>
    </row>
    <row r="122" spans="1:20" s="22" customFormat="1" ht="12.75">
      <c r="A122" s="22" t="s">
        <v>540</v>
      </c>
      <c r="C122" s="22" t="s">
        <v>460</v>
      </c>
      <c r="D122" s="22" t="s">
        <v>617</v>
      </c>
      <c r="E122" s="22" t="s">
        <v>541</v>
      </c>
      <c r="F122" s="74">
        <v>1265</v>
      </c>
      <c r="G122" s="89" t="s">
        <v>459</v>
      </c>
      <c r="H122" s="81" t="s">
        <v>159</v>
      </c>
      <c r="I122" s="89" t="s">
        <v>6</v>
      </c>
      <c r="M122" s="52">
        <v>1.9</v>
      </c>
      <c r="N122" s="52">
        <v>128.5</v>
      </c>
      <c r="O122" s="74">
        <v>152</v>
      </c>
      <c r="P122" s="23"/>
      <c r="Q122" s="100">
        <f t="shared" si="9"/>
        <v>83.28947368421052</v>
      </c>
      <c r="R122" s="74">
        <v>10</v>
      </c>
      <c r="S122" s="22" t="s">
        <v>199</v>
      </c>
      <c r="T122" s="22" t="s">
        <v>37</v>
      </c>
    </row>
    <row r="123" spans="1:19" s="9" customFormat="1" ht="12.75">
      <c r="A123" s="9" t="s">
        <v>540</v>
      </c>
      <c r="C123" s="9" t="s">
        <v>17</v>
      </c>
      <c r="D123" s="9" t="s">
        <v>617</v>
      </c>
      <c r="E123" s="9" t="s">
        <v>541</v>
      </c>
      <c r="F123" s="59">
        <v>1265</v>
      </c>
      <c r="G123" s="58" t="s">
        <v>542</v>
      </c>
      <c r="H123" s="42" t="s">
        <v>12</v>
      </c>
      <c r="I123" s="58" t="s">
        <v>6</v>
      </c>
      <c r="M123" s="57">
        <v>274.9</v>
      </c>
      <c r="N123" s="57">
        <v>354.6</v>
      </c>
      <c r="O123" s="59">
        <v>210</v>
      </c>
      <c r="P123" s="72"/>
      <c r="Q123" s="60">
        <f t="shared" si="9"/>
        <v>37.95238095238098</v>
      </c>
      <c r="R123" s="59">
        <v>10</v>
      </c>
      <c r="S123" s="22" t="s">
        <v>199</v>
      </c>
    </row>
    <row r="124" spans="1:20" s="22" customFormat="1" ht="12.75">
      <c r="A124" s="22" t="s">
        <v>540</v>
      </c>
      <c r="C124" s="22" t="s">
        <v>460</v>
      </c>
      <c r="D124" s="22" t="s">
        <v>617</v>
      </c>
      <c r="E124" s="22" t="s">
        <v>541</v>
      </c>
      <c r="F124" s="74">
        <v>1266</v>
      </c>
      <c r="G124" s="89" t="s">
        <v>459</v>
      </c>
      <c r="H124" s="81" t="s">
        <v>159</v>
      </c>
      <c r="I124" s="89" t="s">
        <v>6</v>
      </c>
      <c r="M124" s="52">
        <v>3.4</v>
      </c>
      <c r="N124" s="52">
        <v>98.4</v>
      </c>
      <c r="O124" s="74">
        <v>141</v>
      </c>
      <c r="P124" s="23"/>
      <c r="Q124" s="100">
        <f t="shared" si="9"/>
        <v>67.37588652482269</v>
      </c>
      <c r="R124" s="74">
        <v>10</v>
      </c>
      <c r="S124" s="22" t="s">
        <v>199</v>
      </c>
      <c r="T124" s="22" t="s">
        <v>37</v>
      </c>
    </row>
    <row r="125" spans="1:20" s="22" customFormat="1" ht="12.75">
      <c r="A125" s="22" t="s">
        <v>540</v>
      </c>
      <c r="C125" s="22" t="s">
        <v>460</v>
      </c>
      <c r="D125" s="22" t="s">
        <v>617</v>
      </c>
      <c r="E125" s="22" t="s">
        <v>541</v>
      </c>
      <c r="F125" s="74">
        <v>1267</v>
      </c>
      <c r="G125" s="89" t="s">
        <v>459</v>
      </c>
      <c r="H125" s="81" t="s">
        <v>162</v>
      </c>
      <c r="I125" s="89" t="s">
        <v>6</v>
      </c>
      <c r="M125" s="52">
        <v>0.3</v>
      </c>
      <c r="N125" s="52">
        <v>323.9</v>
      </c>
      <c r="O125" s="74">
        <v>390</v>
      </c>
      <c r="P125" s="23"/>
      <c r="Q125" s="100">
        <f t="shared" si="9"/>
        <v>82.97435897435896</v>
      </c>
      <c r="R125" s="74">
        <v>10</v>
      </c>
      <c r="S125" s="22" t="s">
        <v>199</v>
      </c>
      <c r="T125" s="22" t="s">
        <v>37</v>
      </c>
    </row>
    <row r="126" spans="1:20" s="162" customFormat="1" ht="12">
      <c r="A126" s="162" t="s">
        <v>229</v>
      </c>
      <c r="C126" s="162" t="s">
        <v>16</v>
      </c>
      <c r="D126" s="162" t="s">
        <v>618</v>
      </c>
      <c r="E126" s="162" t="s">
        <v>230</v>
      </c>
      <c r="F126" s="163">
        <v>1262</v>
      </c>
      <c r="G126" s="164" t="s">
        <v>356</v>
      </c>
      <c r="H126" s="165" t="s">
        <v>293</v>
      </c>
      <c r="I126" s="164" t="s">
        <v>6</v>
      </c>
      <c r="M126" s="166">
        <v>139.89</v>
      </c>
      <c r="N126" s="166">
        <v>140.09</v>
      </c>
      <c r="O126" s="163">
        <v>10</v>
      </c>
      <c r="P126" s="167"/>
      <c r="Q126" s="168">
        <f t="shared" si="9"/>
        <v>2.0000000000001705</v>
      </c>
      <c r="R126" s="163">
        <v>5</v>
      </c>
      <c r="S126" s="162" t="s">
        <v>199</v>
      </c>
      <c r="T126" s="162" t="s">
        <v>311</v>
      </c>
    </row>
    <row r="127" spans="1:20" s="169" customFormat="1" ht="12">
      <c r="A127" s="169" t="s">
        <v>229</v>
      </c>
      <c r="C127" s="169" t="s">
        <v>16</v>
      </c>
      <c r="D127" s="169" t="s">
        <v>618</v>
      </c>
      <c r="E127" s="169" t="s">
        <v>230</v>
      </c>
      <c r="F127" s="170">
        <v>1262</v>
      </c>
      <c r="G127" s="171" t="s">
        <v>356</v>
      </c>
      <c r="H127" s="172"/>
      <c r="I127" s="171" t="s">
        <v>6</v>
      </c>
      <c r="M127" s="200"/>
      <c r="N127" s="200"/>
      <c r="O127" s="170"/>
      <c r="P127" s="174"/>
      <c r="Q127" s="175">
        <v>1</v>
      </c>
      <c r="R127" s="170">
        <v>5</v>
      </c>
      <c r="S127" s="169" t="s">
        <v>200</v>
      </c>
      <c r="T127" s="176" t="s">
        <v>40</v>
      </c>
    </row>
    <row r="128" spans="1:20" s="22" customFormat="1" ht="12.75">
      <c r="A128" s="22" t="s">
        <v>229</v>
      </c>
      <c r="C128" s="22" t="s">
        <v>16</v>
      </c>
      <c r="D128" s="22" t="s">
        <v>618</v>
      </c>
      <c r="E128" s="22" t="s">
        <v>230</v>
      </c>
      <c r="F128" s="74">
        <v>1263</v>
      </c>
      <c r="G128" s="89" t="s">
        <v>356</v>
      </c>
      <c r="H128" s="81" t="s">
        <v>162</v>
      </c>
      <c r="I128" s="89" t="s">
        <v>6</v>
      </c>
      <c r="M128" s="52">
        <v>117</v>
      </c>
      <c r="N128" s="52">
        <v>152.6</v>
      </c>
      <c r="O128" s="74">
        <v>500</v>
      </c>
      <c r="P128" s="23"/>
      <c r="Q128" s="100">
        <f>(N128-M128)*100/O128</f>
        <v>7.119999999999999</v>
      </c>
      <c r="R128" s="74">
        <v>5</v>
      </c>
      <c r="S128" s="22" t="s">
        <v>199</v>
      </c>
      <c r="T128" s="22" t="s">
        <v>312</v>
      </c>
    </row>
    <row r="129" spans="1:20" s="7" customFormat="1" ht="12.75">
      <c r="A129" s="7" t="s">
        <v>229</v>
      </c>
      <c r="C129" s="7" t="s">
        <v>16</v>
      </c>
      <c r="D129" s="7" t="s">
        <v>618</v>
      </c>
      <c r="E129" s="7" t="s">
        <v>230</v>
      </c>
      <c r="F129" s="19">
        <v>1263</v>
      </c>
      <c r="G129" s="90" t="s">
        <v>356</v>
      </c>
      <c r="H129" s="82"/>
      <c r="I129" s="90" t="s">
        <v>6</v>
      </c>
      <c r="M129" s="53"/>
      <c r="N129" s="53"/>
      <c r="O129" s="19"/>
      <c r="P129" s="20"/>
      <c r="Q129" s="112">
        <v>3</v>
      </c>
      <c r="R129" s="19">
        <v>5</v>
      </c>
      <c r="S129" s="7" t="s">
        <v>200</v>
      </c>
      <c r="T129" s="95" t="s">
        <v>41</v>
      </c>
    </row>
    <row r="130" spans="1:20" s="7" customFormat="1" ht="12.75">
      <c r="A130" s="7" t="s">
        <v>229</v>
      </c>
      <c r="B130" s="7" t="s">
        <v>60</v>
      </c>
      <c r="C130" s="7" t="s">
        <v>71</v>
      </c>
      <c r="D130" s="7" t="s">
        <v>618</v>
      </c>
      <c r="E130" s="7" t="s">
        <v>535</v>
      </c>
      <c r="F130" s="19">
        <v>1263</v>
      </c>
      <c r="G130" s="90" t="s">
        <v>356</v>
      </c>
      <c r="H130" s="82"/>
      <c r="I130" s="90" t="s">
        <v>6</v>
      </c>
      <c r="M130" s="53">
        <v>333.3</v>
      </c>
      <c r="N130" s="53">
        <v>336.65</v>
      </c>
      <c r="O130" s="383" t="s">
        <v>70</v>
      </c>
      <c r="P130" s="384"/>
      <c r="Q130" s="112">
        <v>54</v>
      </c>
      <c r="R130" s="19">
        <v>5</v>
      </c>
      <c r="S130" s="7" t="s">
        <v>200</v>
      </c>
      <c r="T130" s="95" t="s">
        <v>479</v>
      </c>
    </row>
    <row r="131" spans="1:20" s="7" customFormat="1" ht="12.75">
      <c r="A131" s="7" t="s">
        <v>229</v>
      </c>
      <c r="C131" s="7" t="s">
        <v>16</v>
      </c>
      <c r="D131" s="7" t="s">
        <v>618</v>
      </c>
      <c r="E131" s="7" t="s">
        <v>230</v>
      </c>
      <c r="F131" s="19">
        <v>1265</v>
      </c>
      <c r="G131" s="90" t="s">
        <v>356</v>
      </c>
      <c r="H131" s="82"/>
      <c r="I131" s="90" t="s">
        <v>6</v>
      </c>
      <c r="M131" s="53"/>
      <c r="N131" s="53"/>
      <c r="O131" s="19"/>
      <c r="P131" s="20"/>
      <c r="Q131" s="112">
        <v>3</v>
      </c>
      <c r="R131" s="19">
        <v>5</v>
      </c>
      <c r="S131" s="7" t="s">
        <v>200</v>
      </c>
      <c r="T131" s="95" t="s">
        <v>41</v>
      </c>
    </row>
    <row r="132" spans="1:20" s="7" customFormat="1" ht="12.75">
      <c r="A132" s="7" t="s">
        <v>229</v>
      </c>
      <c r="C132" s="7" t="s">
        <v>16</v>
      </c>
      <c r="D132" s="7" t="s">
        <v>618</v>
      </c>
      <c r="E132" s="7" t="s">
        <v>230</v>
      </c>
      <c r="F132" s="19">
        <v>1266</v>
      </c>
      <c r="G132" s="90" t="s">
        <v>356</v>
      </c>
      <c r="H132" s="82"/>
      <c r="I132" s="90" t="s">
        <v>6</v>
      </c>
      <c r="M132" s="53"/>
      <c r="N132" s="53"/>
      <c r="O132" s="19"/>
      <c r="P132" s="20"/>
      <c r="Q132" s="112">
        <v>3</v>
      </c>
      <c r="R132" s="19">
        <v>5</v>
      </c>
      <c r="S132" s="7" t="s">
        <v>200</v>
      </c>
      <c r="T132" s="95" t="s">
        <v>41</v>
      </c>
    </row>
    <row r="133" spans="1:20" s="22" customFormat="1" ht="12.75">
      <c r="A133" s="22" t="s">
        <v>229</v>
      </c>
      <c r="C133" s="22" t="s">
        <v>16</v>
      </c>
      <c r="D133" s="22" t="s">
        <v>618</v>
      </c>
      <c r="E133" s="22" t="s">
        <v>230</v>
      </c>
      <c r="F133" s="74">
        <v>1267</v>
      </c>
      <c r="G133" s="89" t="s">
        <v>356</v>
      </c>
      <c r="H133" s="81" t="s">
        <v>162</v>
      </c>
      <c r="I133" s="89" t="s">
        <v>6</v>
      </c>
      <c r="M133" s="52">
        <v>233.32</v>
      </c>
      <c r="N133" s="52">
        <v>233.33</v>
      </c>
      <c r="O133" s="74">
        <v>1</v>
      </c>
      <c r="P133" s="23"/>
      <c r="Q133" s="100">
        <f>(N133-M133)*100/O133</f>
        <v>1.0000000000019327</v>
      </c>
      <c r="R133" s="74">
        <v>5</v>
      </c>
      <c r="S133" s="22" t="s">
        <v>199</v>
      </c>
      <c r="T133" s="22" t="s">
        <v>313</v>
      </c>
    </row>
    <row r="134" spans="1:20" s="7" customFormat="1" ht="12.75">
      <c r="A134" s="7" t="s">
        <v>229</v>
      </c>
      <c r="C134" s="7" t="s">
        <v>16</v>
      </c>
      <c r="D134" s="7" t="s">
        <v>618</v>
      </c>
      <c r="E134" s="7" t="s">
        <v>230</v>
      </c>
      <c r="F134" s="19">
        <v>1267</v>
      </c>
      <c r="G134" s="90" t="s">
        <v>356</v>
      </c>
      <c r="H134" s="82"/>
      <c r="I134" s="90" t="s">
        <v>6</v>
      </c>
      <c r="M134" s="53"/>
      <c r="N134" s="53"/>
      <c r="O134" s="19"/>
      <c r="P134" s="20"/>
      <c r="Q134" s="94"/>
      <c r="R134" s="19">
        <v>5</v>
      </c>
      <c r="S134" s="7" t="s">
        <v>200</v>
      </c>
      <c r="T134" s="95" t="s">
        <v>42</v>
      </c>
    </row>
    <row r="135" spans="1:20" s="162" customFormat="1" ht="12">
      <c r="A135" s="162" t="s">
        <v>249</v>
      </c>
      <c r="C135" s="162" t="s">
        <v>179</v>
      </c>
      <c r="D135" s="162" t="s">
        <v>616</v>
      </c>
      <c r="E135" s="162" t="s">
        <v>547</v>
      </c>
      <c r="F135" s="163">
        <v>1262</v>
      </c>
      <c r="G135" s="164" t="s">
        <v>360</v>
      </c>
      <c r="H135" s="165" t="s">
        <v>159</v>
      </c>
      <c r="I135" s="164" t="s">
        <v>6</v>
      </c>
      <c r="M135" s="166">
        <v>10.2</v>
      </c>
      <c r="N135" s="166">
        <v>227.8</v>
      </c>
      <c r="O135" s="163">
        <v>640</v>
      </c>
      <c r="P135" s="167"/>
      <c r="Q135" s="168">
        <f aca="true" t="shared" si="10" ref="Q135:Q147">(N135-M135)*100/O135</f>
        <v>34.00000000000001</v>
      </c>
      <c r="R135" s="163">
        <v>10</v>
      </c>
      <c r="S135" s="162" t="s">
        <v>199</v>
      </c>
      <c r="T135" s="162" t="s">
        <v>483</v>
      </c>
    </row>
    <row r="136" spans="1:20" s="22" customFormat="1" ht="12.75">
      <c r="A136" s="22" t="s">
        <v>249</v>
      </c>
      <c r="C136" s="22" t="s">
        <v>179</v>
      </c>
      <c r="D136" s="22" t="s">
        <v>616</v>
      </c>
      <c r="E136" s="22" t="s">
        <v>547</v>
      </c>
      <c r="F136" s="74">
        <v>1263</v>
      </c>
      <c r="G136" s="89" t="s">
        <v>360</v>
      </c>
      <c r="H136" s="81" t="s">
        <v>162</v>
      </c>
      <c r="I136" s="89" t="s">
        <v>6</v>
      </c>
      <c r="M136" s="52">
        <v>6.8</v>
      </c>
      <c r="N136" s="52">
        <v>399.3</v>
      </c>
      <c r="O136" s="74">
        <v>1200</v>
      </c>
      <c r="P136" s="23"/>
      <c r="Q136" s="100">
        <f t="shared" si="10"/>
        <v>32.708333333333336</v>
      </c>
      <c r="R136" s="74">
        <v>10</v>
      </c>
      <c r="S136" s="22" t="s">
        <v>199</v>
      </c>
      <c r="T136" s="22" t="s">
        <v>213</v>
      </c>
    </row>
    <row r="137" spans="1:20" s="22" customFormat="1" ht="12.75">
      <c r="A137" s="22" t="s">
        <v>249</v>
      </c>
      <c r="C137" s="22" t="s">
        <v>179</v>
      </c>
      <c r="D137" s="22" t="s">
        <v>616</v>
      </c>
      <c r="E137" s="22" t="s">
        <v>547</v>
      </c>
      <c r="F137" s="74">
        <v>1264</v>
      </c>
      <c r="G137" s="89" t="s">
        <v>360</v>
      </c>
      <c r="H137" s="81" t="s">
        <v>162</v>
      </c>
      <c r="I137" s="89" t="s">
        <v>6</v>
      </c>
      <c r="M137" s="52">
        <v>7.1</v>
      </c>
      <c r="N137" s="52">
        <v>311</v>
      </c>
      <c r="O137" s="74">
        <v>1050</v>
      </c>
      <c r="P137" s="23"/>
      <c r="Q137" s="100">
        <f t="shared" si="10"/>
        <v>28.94285714285714</v>
      </c>
      <c r="R137" s="74">
        <v>10</v>
      </c>
      <c r="S137" s="22" t="s">
        <v>199</v>
      </c>
      <c r="T137" s="22" t="s">
        <v>213</v>
      </c>
    </row>
    <row r="138" spans="1:20" s="22" customFormat="1" ht="12.75">
      <c r="A138" s="22" t="s">
        <v>249</v>
      </c>
      <c r="C138" s="22" t="s">
        <v>179</v>
      </c>
      <c r="D138" s="22" t="s">
        <v>616</v>
      </c>
      <c r="E138" s="22" t="s">
        <v>547</v>
      </c>
      <c r="F138" s="74">
        <v>1265</v>
      </c>
      <c r="G138" s="89" t="s">
        <v>360</v>
      </c>
      <c r="H138" s="81" t="s">
        <v>162</v>
      </c>
      <c r="I138" s="89" t="s">
        <v>6</v>
      </c>
      <c r="M138" s="52">
        <v>5.7</v>
      </c>
      <c r="N138" s="52">
        <v>351.7</v>
      </c>
      <c r="O138" s="74">
        <v>1020</v>
      </c>
      <c r="P138" s="23"/>
      <c r="Q138" s="100">
        <f t="shared" si="10"/>
        <v>33.92156862745098</v>
      </c>
      <c r="R138" s="74">
        <v>10</v>
      </c>
      <c r="S138" s="22" t="s">
        <v>199</v>
      </c>
      <c r="T138" s="22" t="s">
        <v>213</v>
      </c>
    </row>
    <row r="139" spans="1:20" s="22" customFormat="1" ht="12.75">
      <c r="A139" s="22" t="s">
        <v>249</v>
      </c>
      <c r="C139" s="22" t="s">
        <v>179</v>
      </c>
      <c r="D139" s="22" t="s">
        <v>616</v>
      </c>
      <c r="E139" s="22" t="s">
        <v>547</v>
      </c>
      <c r="F139" s="74">
        <v>1266</v>
      </c>
      <c r="G139" s="89" t="s">
        <v>360</v>
      </c>
      <c r="H139" s="81" t="s">
        <v>159</v>
      </c>
      <c r="I139" s="89" t="s">
        <v>6</v>
      </c>
      <c r="M139" s="52">
        <v>4.1</v>
      </c>
      <c r="N139" s="52">
        <v>341.9</v>
      </c>
      <c r="O139" s="74">
        <v>950</v>
      </c>
      <c r="P139" s="23"/>
      <c r="Q139" s="100">
        <f t="shared" si="10"/>
        <v>35.557894736842094</v>
      </c>
      <c r="R139" s="74">
        <v>10</v>
      </c>
      <c r="S139" s="22" t="s">
        <v>199</v>
      </c>
      <c r="T139" s="22" t="s">
        <v>213</v>
      </c>
    </row>
    <row r="140" spans="1:20" s="22" customFormat="1" ht="12.75">
      <c r="A140" s="22" t="s">
        <v>249</v>
      </c>
      <c r="C140" s="22" t="s">
        <v>179</v>
      </c>
      <c r="D140" s="22" t="s">
        <v>616</v>
      </c>
      <c r="E140" s="22" t="s">
        <v>547</v>
      </c>
      <c r="F140" s="74">
        <v>1267</v>
      </c>
      <c r="G140" s="89" t="s">
        <v>360</v>
      </c>
      <c r="H140" s="81" t="s">
        <v>162</v>
      </c>
      <c r="I140" s="89" t="s">
        <v>6</v>
      </c>
      <c r="M140" s="52">
        <v>4.2</v>
      </c>
      <c r="N140" s="52">
        <v>343.6</v>
      </c>
      <c r="O140" s="74">
        <v>1100</v>
      </c>
      <c r="P140" s="23"/>
      <c r="Q140" s="100">
        <f t="shared" si="10"/>
        <v>30.854545454545455</v>
      </c>
      <c r="R140" s="74">
        <v>10</v>
      </c>
      <c r="S140" s="22" t="s">
        <v>199</v>
      </c>
      <c r="T140" s="22" t="s">
        <v>213</v>
      </c>
    </row>
    <row r="141" spans="1:20" s="162" customFormat="1" ht="12">
      <c r="A141" s="162" t="s">
        <v>246</v>
      </c>
      <c r="C141" s="162" t="s">
        <v>245</v>
      </c>
      <c r="D141" s="162" t="s">
        <v>43</v>
      </c>
      <c r="E141" s="162" t="s">
        <v>74</v>
      </c>
      <c r="F141" s="163">
        <v>1262</v>
      </c>
      <c r="G141" s="164"/>
      <c r="H141" s="165"/>
      <c r="I141" s="164" t="s">
        <v>6</v>
      </c>
      <c r="M141" s="166">
        <v>6.6</v>
      </c>
      <c r="N141" s="166">
        <v>231.8</v>
      </c>
      <c r="O141" s="163">
        <v>143</v>
      </c>
      <c r="P141" s="167"/>
      <c r="Q141" s="168">
        <f t="shared" si="10"/>
        <v>157.4825174825175</v>
      </c>
      <c r="R141" s="163">
        <v>10</v>
      </c>
      <c r="S141" s="162" t="s">
        <v>199</v>
      </c>
      <c r="T141" s="162" t="s">
        <v>151</v>
      </c>
    </row>
    <row r="142" spans="1:20" s="22" customFormat="1" ht="12.75">
      <c r="A142" s="22" t="s">
        <v>246</v>
      </c>
      <c r="C142" s="22" t="s">
        <v>245</v>
      </c>
      <c r="D142" s="22" t="s">
        <v>43</v>
      </c>
      <c r="E142" s="22" t="s">
        <v>74</v>
      </c>
      <c r="F142" s="74">
        <v>1263</v>
      </c>
      <c r="G142" s="89"/>
      <c r="H142" s="81"/>
      <c r="I142" s="89" t="s">
        <v>6</v>
      </c>
      <c r="M142" s="52">
        <v>0.3</v>
      </c>
      <c r="N142" s="52">
        <v>388.6</v>
      </c>
      <c r="O142" s="74">
        <v>175</v>
      </c>
      <c r="P142" s="23"/>
      <c r="Q142" s="100">
        <f t="shared" si="10"/>
        <v>221.88571428571427</v>
      </c>
      <c r="R142" s="74">
        <v>10</v>
      </c>
      <c r="S142" s="22" t="s">
        <v>199</v>
      </c>
      <c r="T142" s="22" t="s">
        <v>151</v>
      </c>
    </row>
    <row r="143" spans="1:20" s="22" customFormat="1" ht="12.75">
      <c r="A143" s="22" t="s">
        <v>246</v>
      </c>
      <c r="C143" s="22" t="s">
        <v>245</v>
      </c>
      <c r="D143" s="22" t="s">
        <v>43</v>
      </c>
      <c r="E143" s="22" t="s">
        <v>74</v>
      </c>
      <c r="F143" s="74">
        <v>1264</v>
      </c>
      <c r="G143" s="89"/>
      <c r="H143" s="81"/>
      <c r="I143" s="89" t="s">
        <v>6</v>
      </c>
      <c r="M143" s="52">
        <v>3.2</v>
      </c>
      <c r="N143" s="52">
        <v>316.2</v>
      </c>
      <c r="O143" s="74">
        <v>151</v>
      </c>
      <c r="P143" s="23"/>
      <c r="Q143" s="100">
        <f t="shared" si="10"/>
        <v>207.28476821192052</v>
      </c>
      <c r="R143" s="74">
        <v>10</v>
      </c>
      <c r="S143" s="22" t="s">
        <v>199</v>
      </c>
      <c r="T143" s="22" t="s">
        <v>151</v>
      </c>
    </row>
    <row r="144" spans="1:20" s="7" customFormat="1" ht="12.75">
      <c r="A144" s="7" t="s">
        <v>246</v>
      </c>
      <c r="B144" s="7" t="s">
        <v>75</v>
      </c>
      <c r="C144" s="7" t="s">
        <v>177</v>
      </c>
      <c r="D144" s="7" t="s">
        <v>43</v>
      </c>
      <c r="E144" s="7" t="s">
        <v>131</v>
      </c>
      <c r="F144" s="19">
        <v>1264</v>
      </c>
      <c r="G144" s="90" t="s">
        <v>275</v>
      </c>
      <c r="H144" s="82" t="s">
        <v>12</v>
      </c>
      <c r="I144" s="90" t="s">
        <v>6</v>
      </c>
      <c r="J144" s="7">
        <v>16.5</v>
      </c>
      <c r="K144" s="7">
        <v>19</v>
      </c>
      <c r="L144" s="7">
        <v>50</v>
      </c>
      <c r="M144" s="114">
        <v>200</v>
      </c>
      <c r="N144" s="114">
        <v>230</v>
      </c>
      <c r="O144" s="113">
        <v>50</v>
      </c>
      <c r="P144" s="20">
        <f>(K144-J144)*1000/L144</f>
        <v>50</v>
      </c>
      <c r="Q144" s="94">
        <f t="shared" si="10"/>
        <v>60</v>
      </c>
      <c r="R144" s="19">
        <v>10</v>
      </c>
      <c r="S144" s="7" t="s">
        <v>200</v>
      </c>
      <c r="T144" s="95" t="s">
        <v>132</v>
      </c>
    </row>
    <row r="145" spans="1:20" s="7" customFormat="1" ht="12.75">
      <c r="A145" s="7" t="s">
        <v>246</v>
      </c>
      <c r="B145" s="7" t="s">
        <v>75</v>
      </c>
      <c r="C145" s="7" t="s">
        <v>177</v>
      </c>
      <c r="D145" s="7" t="s">
        <v>43</v>
      </c>
      <c r="E145" s="7" t="s">
        <v>131</v>
      </c>
      <c r="F145" s="19">
        <v>1264</v>
      </c>
      <c r="G145" s="90" t="s">
        <v>275</v>
      </c>
      <c r="H145" s="82" t="s">
        <v>12</v>
      </c>
      <c r="I145" s="90" t="s">
        <v>6</v>
      </c>
      <c r="J145" s="7">
        <v>16.5</v>
      </c>
      <c r="K145" s="7">
        <v>19</v>
      </c>
      <c r="L145" s="7">
        <v>50</v>
      </c>
      <c r="M145" s="114">
        <v>60</v>
      </c>
      <c r="N145" s="114">
        <v>90</v>
      </c>
      <c r="O145" s="113">
        <v>50</v>
      </c>
      <c r="P145" s="20">
        <f>(K145-J145)*1000/L145</f>
        <v>50</v>
      </c>
      <c r="Q145" s="94">
        <f t="shared" si="10"/>
        <v>60</v>
      </c>
      <c r="R145" s="19">
        <v>10</v>
      </c>
      <c r="S145" s="7" t="s">
        <v>200</v>
      </c>
      <c r="T145" s="95" t="s">
        <v>132</v>
      </c>
    </row>
    <row r="146" spans="1:19" s="7" customFormat="1" ht="12.75">
      <c r="A146" s="7" t="s">
        <v>246</v>
      </c>
      <c r="B146" s="7" t="s">
        <v>75</v>
      </c>
      <c r="C146" s="7" t="s">
        <v>177</v>
      </c>
      <c r="D146" s="7" t="s">
        <v>43</v>
      </c>
      <c r="E146" s="7" t="s">
        <v>131</v>
      </c>
      <c r="F146" s="19">
        <v>1264</v>
      </c>
      <c r="G146" s="90" t="s">
        <v>275</v>
      </c>
      <c r="H146" s="82" t="s">
        <v>12</v>
      </c>
      <c r="I146" s="90" t="s">
        <v>6</v>
      </c>
      <c r="J146" s="7">
        <v>16.5</v>
      </c>
      <c r="K146" s="7">
        <v>19</v>
      </c>
      <c r="L146" s="7">
        <v>50</v>
      </c>
      <c r="M146" s="53">
        <v>90</v>
      </c>
      <c r="N146" s="53">
        <v>120</v>
      </c>
      <c r="O146" s="19">
        <v>50</v>
      </c>
      <c r="P146" s="20">
        <f>(K146-J146)*1000/L146</f>
        <v>50</v>
      </c>
      <c r="Q146" s="94">
        <f t="shared" si="10"/>
        <v>60</v>
      </c>
      <c r="R146" s="19">
        <v>10</v>
      </c>
      <c r="S146" s="7" t="s">
        <v>200</v>
      </c>
    </row>
    <row r="147" spans="1:20" s="22" customFormat="1" ht="12.75">
      <c r="A147" s="22" t="s">
        <v>246</v>
      </c>
      <c r="C147" s="22" t="s">
        <v>245</v>
      </c>
      <c r="D147" s="22" t="s">
        <v>43</v>
      </c>
      <c r="E147" s="22" t="s">
        <v>74</v>
      </c>
      <c r="F147" s="74">
        <v>1265</v>
      </c>
      <c r="G147" s="89"/>
      <c r="H147" s="81"/>
      <c r="I147" s="89" t="s">
        <v>6</v>
      </c>
      <c r="M147" s="52">
        <v>1.9</v>
      </c>
      <c r="N147" s="52">
        <v>358.9</v>
      </c>
      <c r="O147" s="74">
        <v>161</v>
      </c>
      <c r="P147" s="23"/>
      <c r="Q147" s="100">
        <f t="shared" si="10"/>
        <v>221.7391304347826</v>
      </c>
      <c r="R147" s="74">
        <v>10</v>
      </c>
      <c r="S147" s="22" t="s">
        <v>199</v>
      </c>
      <c r="T147" s="22" t="s">
        <v>151</v>
      </c>
    </row>
    <row r="148" spans="1:20" s="22" customFormat="1" ht="12.75">
      <c r="A148" s="22" t="s">
        <v>246</v>
      </c>
      <c r="C148" s="22" t="s">
        <v>245</v>
      </c>
      <c r="D148" s="22" t="s">
        <v>43</v>
      </c>
      <c r="E148" s="22" t="s">
        <v>74</v>
      </c>
      <c r="F148" s="74">
        <v>1266</v>
      </c>
      <c r="G148" s="89"/>
      <c r="H148" s="81"/>
      <c r="I148" s="89" t="s">
        <v>6</v>
      </c>
      <c r="M148" s="52">
        <v>293</v>
      </c>
      <c r="N148" s="52">
        <v>306.9</v>
      </c>
      <c r="O148" s="74">
        <v>140</v>
      </c>
      <c r="P148" s="23"/>
      <c r="Q148" s="100">
        <f aca="true" t="shared" si="11" ref="Q148:Q157">(N148-M148)*100/O148</f>
        <v>9.928571428571413</v>
      </c>
      <c r="R148" s="74">
        <v>10</v>
      </c>
      <c r="S148" s="22" t="s">
        <v>199</v>
      </c>
      <c r="T148" s="22" t="s">
        <v>44</v>
      </c>
    </row>
    <row r="149" spans="1:20" s="7" customFormat="1" ht="12.75">
      <c r="A149" s="7" t="s">
        <v>246</v>
      </c>
      <c r="C149" s="7" t="s">
        <v>245</v>
      </c>
      <c r="D149" s="7" t="s">
        <v>43</v>
      </c>
      <c r="E149" s="7" t="s">
        <v>74</v>
      </c>
      <c r="F149" s="19">
        <v>1266</v>
      </c>
      <c r="G149" s="90"/>
      <c r="H149" s="82" t="s">
        <v>12</v>
      </c>
      <c r="I149" s="90" t="s">
        <v>6</v>
      </c>
      <c r="M149" s="53">
        <v>250</v>
      </c>
      <c r="N149" s="53">
        <v>380</v>
      </c>
      <c r="O149" s="19">
        <v>150</v>
      </c>
      <c r="P149" s="20"/>
      <c r="Q149" s="94">
        <f t="shared" si="11"/>
        <v>86.66666666666667</v>
      </c>
      <c r="R149" s="19">
        <v>10</v>
      </c>
      <c r="S149" s="7" t="s">
        <v>200</v>
      </c>
      <c r="T149" s="7" t="s">
        <v>130</v>
      </c>
    </row>
    <row r="150" spans="1:20" s="22" customFormat="1" ht="12.75">
      <c r="A150" s="22" t="s">
        <v>246</v>
      </c>
      <c r="C150" s="22" t="s">
        <v>245</v>
      </c>
      <c r="D150" s="22" t="s">
        <v>43</v>
      </c>
      <c r="E150" s="22" t="s">
        <v>74</v>
      </c>
      <c r="F150" s="74">
        <v>1267</v>
      </c>
      <c r="G150" s="89"/>
      <c r="H150" s="81"/>
      <c r="I150" s="89" t="s">
        <v>6</v>
      </c>
      <c r="M150" s="52">
        <v>192.7</v>
      </c>
      <c r="N150" s="52">
        <v>205.3</v>
      </c>
      <c r="O150" s="74">
        <v>200</v>
      </c>
      <c r="P150" s="23"/>
      <c r="Q150" s="100">
        <f t="shared" si="11"/>
        <v>6.300000000000011</v>
      </c>
      <c r="R150" s="74">
        <v>10</v>
      </c>
      <c r="S150" s="22" t="s">
        <v>199</v>
      </c>
      <c r="T150" s="22" t="s">
        <v>151</v>
      </c>
    </row>
    <row r="151" spans="1:20" s="7" customFormat="1" ht="12.75">
      <c r="A151" s="7" t="s">
        <v>246</v>
      </c>
      <c r="C151" s="7" t="s">
        <v>245</v>
      </c>
      <c r="D151" s="7" t="s">
        <v>43</v>
      </c>
      <c r="E151" s="7" t="s">
        <v>74</v>
      </c>
      <c r="F151" s="19">
        <v>1267</v>
      </c>
      <c r="G151" s="90"/>
      <c r="H151" s="82" t="s">
        <v>12</v>
      </c>
      <c r="I151" s="90" t="s">
        <v>6</v>
      </c>
      <c r="M151" s="53">
        <v>170</v>
      </c>
      <c r="N151" s="53">
        <v>370</v>
      </c>
      <c r="O151" s="19">
        <v>150</v>
      </c>
      <c r="P151" s="20"/>
      <c r="Q151" s="94">
        <f t="shared" si="11"/>
        <v>133.33333333333334</v>
      </c>
      <c r="R151" s="19">
        <v>10</v>
      </c>
      <c r="S151" s="7" t="s">
        <v>200</v>
      </c>
      <c r="T151" s="7" t="s">
        <v>130</v>
      </c>
    </row>
    <row r="152" spans="1:20" s="185" customFormat="1" ht="12">
      <c r="A152" s="169" t="s">
        <v>256</v>
      </c>
      <c r="B152" s="169"/>
      <c r="C152" s="169" t="s">
        <v>173</v>
      </c>
      <c r="D152" s="169" t="s">
        <v>221</v>
      </c>
      <c r="E152" s="169" t="s">
        <v>32</v>
      </c>
      <c r="F152" s="170">
        <v>1262</v>
      </c>
      <c r="G152" s="171"/>
      <c r="H152" s="172" t="s">
        <v>12</v>
      </c>
      <c r="I152" s="171" t="s">
        <v>6</v>
      </c>
      <c r="J152" s="169"/>
      <c r="K152" s="169"/>
      <c r="L152" s="169"/>
      <c r="M152" s="200">
        <v>0</v>
      </c>
      <c r="N152" s="200">
        <v>240</v>
      </c>
      <c r="O152" s="170">
        <v>150</v>
      </c>
      <c r="P152" s="174"/>
      <c r="Q152" s="191">
        <f t="shared" si="11"/>
        <v>160</v>
      </c>
      <c r="R152" s="170">
        <v>10</v>
      </c>
      <c r="S152" s="169" t="s">
        <v>200</v>
      </c>
      <c r="T152" s="169"/>
    </row>
    <row r="153" spans="1:20" s="26" customFormat="1" ht="12.75">
      <c r="A153" s="22" t="s">
        <v>256</v>
      </c>
      <c r="B153" s="22"/>
      <c r="C153" s="22" t="s">
        <v>244</v>
      </c>
      <c r="D153" s="22" t="s">
        <v>221</v>
      </c>
      <c r="E153" s="22" t="s">
        <v>32</v>
      </c>
      <c r="F153" s="74">
        <v>1263</v>
      </c>
      <c r="G153" s="89"/>
      <c r="H153" s="81"/>
      <c r="I153" s="89" t="s">
        <v>6</v>
      </c>
      <c r="J153" s="22"/>
      <c r="K153" s="22"/>
      <c r="L153" s="22"/>
      <c r="M153" s="52">
        <v>8.4</v>
      </c>
      <c r="N153" s="52">
        <v>399.4</v>
      </c>
      <c r="O153" s="74">
        <v>1225</v>
      </c>
      <c r="P153" s="23"/>
      <c r="Q153" s="100">
        <f t="shared" si="11"/>
        <v>31.918367346938776</v>
      </c>
      <c r="R153" s="74">
        <v>10</v>
      </c>
      <c r="S153" s="22" t="s">
        <v>199</v>
      </c>
      <c r="T153" s="22" t="s">
        <v>174</v>
      </c>
    </row>
    <row r="154" spans="1:20" s="26" customFormat="1" ht="12.75">
      <c r="A154" s="22" t="s">
        <v>256</v>
      </c>
      <c r="B154" s="22"/>
      <c r="C154" s="22" t="s">
        <v>244</v>
      </c>
      <c r="D154" s="22" t="s">
        <v>221</v>
      </c>
      <c r="E154" s="22" t="s">
        <v>32</v>
      </c>
      <c r="F154" s="74">
        <v>1264</v>
      </c>
      <c r="G154" s="89"/>
      <c r="H154" s="81"/>
      <c r="I154" s="89" t="s">
        <v>6</v>
      </c>
      <c r="J154" s="22"/>
      <c r="K154" s="22"/>
      <c r="L154" s="22"/>
      <c r="M154" s="52">
        <v>8.7</v>
      </c>
      <c r="N154" s="52">
        <v>312.6</v>
      </c>
      <c r="O154" s="74">
        <v>1075</v>
      </c>
      <c r="P154" s="23"/>
      <c r="Q154" s="100">
        <f t="shared" si="11"/>
        <v>28.26976744186047</v>
      </c>
      <c r="R154" s="74">
        <v>10</v>
      </c>
      <c r="S154" s="22" t="s">
        <v>199</v>
      </c>
      <c r="T154" s="22" t="s">
        <v>174</v>
      </c>
    </row>
    <row r="155" spans="1:20" s="26" customFormat="1" ht="12.75">
      <c r="A155" s="22" t="s">
        <v>256</v>
      </c>
      <c r="B155" s="22"/>
      <c r="C155" s="22" t="s">
        <v>244</v>
      </c>
      <c r="D155" s="22" t="s">
        <v>221</v>
      </c>
      <c r="E155" s="22" t="s">
        <v>32</v>
      </c>
      <c r="F155" s="74">
        <v>1265</v>
      </c>
      <c r="G155" s="89"/>
      <c r="H155" s="81"/>
      <c r="I155" s="89" t="s">
        <v>6</v>
      </c>
      <c r="J155" s="22"/>
      <c r="K155" s="22"/>
      <c r="L155" s="22"/>
      <c r="M155" s="52">
        <v>2.8</v>
      </c>
      <c r="N155" s="52">
        <v>353.3</v>
      </c>
      <c r="O155" s="74">
        <v>550</v>
      </c>
      <c r="P155" s="23"/>
      <c r="Q155" s="100">
        <f t="shared" si="11"/>
        <v>63.72727272727273</v>
      </c>
      <c r="R155" s="74">
        <v>10</v>
      </c>
      <c r="S155" s="22" t="s">
        <v>199</v>
      </c>
      <c r="T155" s="22" t="s">
        <v>174</v>
      </c>
    </row>
    <row r="156" spans="1:20" s="26" customFormat="1" ht="12.75">
      <c r="A156" s="22" t="s">
        <v>256</v>
      </c>
      <c r="B156" s="22"/>
      <c r="C156" s="22" t="s">
        <v>244</v>
      </c>
      <c r="D156" s="22" t="s">
        <v>221</v>
      </c>
      <c r="E156" s="22" t="s">
        <v>32</v>
      </c>
      <c r="F156" s="74">
        <v>1266</v>
      </c>
      <c r="G156" s="89"/>
      <c r="H156" s="81"/>
      <c r="I156" s="89" t="s">
        <v>6</v>
      </c>
      <c r="J156" s="22"/>
      <c r="K156" s="22"/>
      <c r="L156" s="22"/>
      <c r="M156" s="52">
        <v>123.2</v>
      </c>
      <c r="N156" s="52">
        <v>130.7</v>
      </c>
      <c r="O156" s="74">
        <v>130</v>
      </c>
      <c r="P156" s="23"/>
      <c r="Q156" s="100">
        <f t="shared" si="11"/>
        <v>5.7692307692307585</v>
      </c>
      <c r="R156" s="74">
        <v>10</v>
      </c>
      <c r="S156" s="22" t="s">
        <v>199</v>
      </c>
      <c r="T156" s="22" t="s">
        <v>174</v>
      </c>
    </row>
    <row r="157" spans="1:20" s="26" customFormat="1" ht="12.75">
      <c r="A157" s="22" t="s">
        <v>256</v>
      </c>
      <c r="B157" s="22"/>
      <c r="C157" s="22" t="s">
        <v>244</v>
      </c>
      <c r="D157" s="22" t="s">
        <v>221</v>
      </c>
      <c r="E157" s="22" t="s">
        <v>32</v>
      </c>
      <c r="F157" s="74">
        <v>1267</v>
      </c>
      <c r="G157" s="89"/>
      <c r="H157" s="81"/>
      <c r="I157" s="89" t="s">
        <v>6</v>
      </c>
      <c r="J157" s="22"/>
      <c r="K157" s="22"/>
      <c r="L157" s="22"/>
      <c r="M157" s="52">
        <v>0.9</v>
      </c>
      <c r="N157" s="52">
        <v>347.9</v>
      </c>
      <c r="O157" s="74">
        <v>193</v>
      </c>
      <c r="P157" s="23"/>
      <c r="Q157" s="100">
        <f t="shared" si="11"/>
        <v>179.79274611398964</v>
      </c>
      <c r="R157" s="74">
        <v>10</v>
      </c>
      <c r="S157" s="22" t="s">
        <v>199</v>
      </c>
      <c r="T157" s="22" t="s">
        <v>174</v>
      </c>
    </row>
    <row r="158" spans="1:20" s="178" customFormat="1" ht="12">
      <c r="A158" s="162" t="s">
        <v>301</v>
      </c>
      <c r="B158" s="162" t="s">
        <v>289</v>
      </c>
      <c r="C158" s="162" t="s">
        <v>223</v>
      </c>
      <c r="D158" s="162" t="s">
        <v>222</v>
      </c>
      <c r="E158" s="162" t="s">
        <v>225</v>
      </c>
      <c r="F158" s="163">
        <v>1262</v>
      </c>
      <c r="G158" s="164" t="s">
        <v>356</v>
      </c>
      <c r="H158" s="165" t="s">
        <v>226</v>
      </c>
      <c r="I158" s="164"/>
      <c r="J158" s="162"/>
      <c r="K158" s="162"/>
      <c r="L158" s="162"/>
      <c r="M158" s="166">
        <v>135.11</v>
      </c>
      <c r="N158" s="166">
        <v>145.07</v>
      </c>
      <c r="O158" s="163">
        <v>2.67</v>
      </c>
      <c r="P158" s="167"/>
      <c r="Q158" s="168">
        <f aca="true" t="shared" si="12" ref="Q158:Q170">(N158-M158)*100/O158</f>
        <v>373.0337078651678</v>
      </c>
      <c r="R158" s="163">
        <v>0.1</v>
      </c>
      <c r="S158" s="162" t="s">
        <v>199</v>
      </c>
      <c r="T158" s="162" t="s">
        <v>224</v>
      </c>
    </row>
    <row r="159" spans="1:20" s="185" customFormat="1" ht="12">
      <c r="A159" s="169" t="s">
        <v>301</v>
      </c>
      <c r="B159" s="169" t="s">
        <v>289</v>
      </c>
      <c r="C159" s="169" t="s">
        <v>457</v>
      </c>
      <c r="D159" s="169" t="s">
        <v>615</v>
      </c>
      <c r="E159" s="169" t="s">
        <v>290</v>
      </c>
      <c r="F159" s="170">
        <v>1262</v>
      </c>
      <c r="G159" s="171" t="s">
        <v>356</v>
      </c>
      <c r="H159" s="172" t="s">
        <v>291</v>
      </c>
      <c r="I159" s="171"/>
      <c r="J159" s="169"/>
      <c r="K159" s="169"/>
      <c r="L159" s="169"/>
      <c r="M159" s="200">
        <v>139.4</v>
      </c>
      <c r="N159" s="200">
        <v>140.4</v>
      </c>
      <c r="O159" s="170">
        <v>1</v>
      </c>
      <c r="P159" s="174"/>
      <c r="Q159" s="191">
        <f t="shared" si="12"/>
        <v>100</v>
      </c>
      <c r="R159" s="170">
        <v>15</v>
      </c>
      <c r="S159" s="169" t="s">
        <v>200</v>
      </c>
      <c r="T159" s="169" t="s">
        <v>292</v>
      </c>
    </row>
    <row r="160" spans="1:20" s="185" customFormat="1" ht="12">
      <c r="A160" s="169" t="s">
        <v>301</v>
      </c>
      <c r="B160" s="169" t="s">
        <v>289</v>
      </c>
      <c r="C160" s="169" t="s">
        <v>457</v>
      </c>
      <c r="D160" s="169" t="s">
        <v>615</v>
      </c>
      <c r="E160" s="169" t="s">
        <v>290</v>
      </c>
      <c r="F160" s="170">
        <v>1262</v>
      </c>
      <c r="G160" s="171" t="s">
        <v>356</v>
      </c>
      <c r="H160" s="172" t="s">
        <v>291</v>
      </c>
      <c r="I160" s="171"/>
      <c r="J160" s="169"/>
      <c r="K160" s="169"/>
      <c r="L160" s="169"/>
      <c r="M160" s="200">
        <v>136.4</v>
      </c>
      <c r="N160" s="200">
        <v>141.4</v>
      </c>
      <c r="O160" s="170">
        <v>3</v>
      </c>
      <c r="P160" s="174"/>
      <c r="Q160" s="191">
        <f t="shared" si="12"/>
        <v>166.66666666666666</v>
      </c>
      <c r="R160" s="170">
        <v>15</v>
      </c>
      <c r="S160" s="169" t="s">
        <v>200</v>
      </c>
      <c r="T160" s="169" t="s">
        <v>84</v>
      </c>
    </row>
    <row r="161" spans="1:20" s="26" customFormat="1" ht="12.75">
      <c r="A161" s="22" t="s">
        <v>301</v>
      </c>
      <c r="B161" s="22" t="s">
        <v>289</v>
      </c>
      <c r="C161" s="22" t="s">
        <v>223</v>
      </c>
      <c r="D161" s="22" t="s">
        <v>222</v>
      </c>
      <c r="E161" s="22" t="s">
        <v>225</v>
      </c>
      <c r="F161" s="74">
        <v>1263</v>
      </c>
      <c r="G161" s="89" t="s">
        <v>356</v>
      </c>
      <c r="H161" s="81" t="s">
        <v>227</v>
      </c>
      <c r="I161" s="89"/>
      <c r="J161" s="22"/>
      <c r="K161" s="22"/>
      <c r="L161" s="22"/>
      <c r="M161" s="52">
        <v>320.06</v>
      </c>
      <c r="N161" s="52">
        <v>339.97</v>
      </c>
      <c r="O161" s="74">
        <v>4.91</v>
      </c>
      <c r="P161" s="23"/>
      <c r="Q161" s="100">
        <f t="shared" si="12"/>
        <v>405.4989816700616</v>
      </c>
      <c r="R161" s="74">
        <v>0.1</v>
      </c>
      <c r="S161" s="22" t="s">
        <v>199</v>
      </c>
      <c r="T161" s="22" t="s">
        <v>224</v>
      </c>
    </row>
    <row r="162" spans="1:20" s="26" customFormat="1" ht="12.75">
      <c r="A162" s="22" t="s">
        <v>301</v>
      </c>
      <c r="B162" s="22"/>
      <c r="C162" s="22" t="s">
        <v>610</v>
      </c>
      <c r="D162" s="22" t="s">
        <v>614</v>
      </c>
      <c r="E162" s="22" t="s">
        <v>290</v>
      </c>
      <c r="F162" s="74">
        <v>1263</v>
      </c>
      <c r="G162" s="89" t="s">
        <v>613</v>
      </c>
      <c r="H162" s="81" t="s">
        <v>162</v>
      </c>
      <c r="I162" s="89"/>
      <c r="J162" s="22" t="s">
        <v>611</v>
      </c>
      <c r="K162" s="22" t="s">
        <v>612</v>
      </c>
      <c r="L162" s="22"/>
      <c r="M162" s="52">
        <v>135</v>
      </c>
      <c r="N162" s="52">
        <v>232.9</v>
      </c>
      <c r="O162" s="74">
        <v>302</v>
      </c>
      <c r="P162" s="23"/>
      <c r="Q162" s="100">
        <f t="shared" si="12"/>
        <v>32.41721854304636</v>
      </c>
      <c r="R162" s="74">
        <v>10</v>
      </c>
      <c r="S162" s="22" t="s">
        <v>199</v>
      </c>
      <c r="T162" s="22" t="s">
        <v>37</v>
      </c>
    </row>
    <row r="163" spans="1:20" s="24" customFormat="1" ht="12.75">
      <c r="A163" s="7" t="s">
        <v>301</v>
      </c>
      <c r="B163" s="7" t="s">
        <v>289</v>
      </c>
      <c r="C163" s="7" t="s">
        <v>457</v>
      </c>
      <c r="D163" s="7" t="s">
        <v>615</v>
      </c>
      <c r="E163" s="7" t="s">
        <v>290</v>
      </c>
      <c r="F163" s="19">
        <v>1263</v>
      </c>
      <c r="G163" s="90" t="s">
        <v>356</v>
      </c>
      <c r="H163" s="82" t="s">
        <v>293</v>
      </c>
      <c r="I163" s="90"/>
      <c r="J163" s="7"/>
      <c r="K163" s="7"/>
      <c r="L163" s="7"/>
      <c r="M163" s="53">
        <v>334.6</v>
      </c>
      <c r="N163" s="53">
        <v>335.75</v>
      </c>
      <c r="O163" s="19">
        <v>1</v>
      </c>
      <c r="P163" s="20"/>
      <c r="Q163" s="94">
        <f t="shared" si="12"/>
        <v>114.99999999999773</v>
      </c>
      <c r="R163" s="19">
        <v>15</v>
      </c>
      <c r="S163" s="7" t="s">
        <v>200</v>
      </c>
      <c r="T163" s="7" t="s">
        <v>292</v>
      </c>
    </row>
    <row r="164" spans="1:20" s="24" customFormat="1" ht="12.75">
      <c r="A164" s="7" t="s">
        <v>301</v>
      </c>
      <c r="B164" s="7" t="s">
        <v>289</v>
      </c>
      <c r="C164" s="7" t="s">
        <v>457</v>
      </c>
      <c r="D164" s="7" t="s">
        <v>615</v>
      </c>
      <c r="E164" s="7" t="s">
        <v>290</v>
      </c>
      <c r="F164" s="19">
        <v>1263</v>
      </c>
      <c r="G164" s="90" t="s">
        <v>356</v>
      </c>
      <c r="H164" s="82" t="s">
        <v>293</v>
      </c>
      <c r="I164" s="90"/>
      <c r="J164" s="7"/>
      <c r="K164" s="7"/>
      <c r="L164" s="7"/>
      <c r="M164" s="53">
        <v>332.6</v>
      </c>
      <c r="N164" s="53">
        <v>336.75</v>
      </c>
      <c r="O164" s="19">
        <v>3</v>
      </c>
      <c r="P164" s="20"/>
      <c r="Q164" s="94">
        <f t="shared" si="12"/>
        <v>138.33333333333258</v>
      </c>
      <c r="R164" s="19">
        <v>15</v>
      </c>
      <c r="S164" s="7" t="s">
        <v>200</v>
      </c>
      <c r="T164" s="7" t="s">
        <v>84</v>
      </c>
    </row>
    <row r="165" spans="1:20" s="26" customFormat="1" ht="12.75">
      <c r="A165" s="22" t="s">
        <v>301</v>
      </c>
      <c r="B165" s="22" t="s">
        <v>289</v>
      </c>
      <c r="C165" s="22" t="s">
        <v>223</v>
      </c>
      <c r="D165" s="22" t="s">
        <v>222</v>
      </c>
      <c r="E165" s="22" t="s">
        <v>225</v>
      </c>
      <c r="F165" s="74">
        <v>1265</v>
      </c>
      <c r="G165" s="89" t="s">
        <v>356</v>
      </c>
      <c r="H165" s="81" t="s">
        <v>410</v>
      </c>
      <c r="I165" s="89"/>
      <c r="J165" s="22"/>
      <c r="K165" s="22"/>
      <c r="L165" s="22"/>
      <c r="M165" s="52">
        <v>309.21</v>
      </c>
      <c r="N165" s="52">
        <v>316.66</v>
      </c>
      <c r="O165" s="74">
        <v>2.605</v>
      </c>
      <c r="P165" s="23"/>
      <c r="Q165" s="100">
        <f t="shared" si="12"/>
        <v>285.9884836852225</v>
      </c>
      <c r="R165" s="74">
        <v>0.1</v>
      </c>
      <c r="S165" s="22" t="s">
        <v>199</v>
      </c>
      <c r="T165" s="22" t="s">
        <v>224</v>
      </c>
    </row>
    <row r="166" spans="1:20" s="26" customFormat="1" ht="12.75">
      <c r="A166" s="22" t="s">
        <v>301</v>
      </c>
      <c r="B166" s="22" t="s">
        <v>289</v>
      </c>
      <c r="C166" s="22" t="s">
        <v>223</v>
      </c>
      <c r="D166" s="22" t="s">
        <v>222</v>
      </c>
      <c r="E166" s="22" t="s">
        <v>225</v>
      </c>
      <c r="F166" s="74">
        <v>1266</v>
      </c>
      <c r="G166" s="89" t="s">
        <v>356</v>
      </c>
      <c r="H166" s="81" t="s">
        <v>226</v>
      </c>
      <c r="I166" s="89"/>
      <c r="J166" s="22"/>
      <c r="K166" s="22"/>
      <c r="L166" s="22"/>
      <c r="M166" s="52">
        <v>303.18</v>
      </c>
      <c r="N166" s="52">
        <v>308.38</v>
      </c>
      <c r="O166" s="74">
        <v>1.508</v>
      </c>
      <c r="P166" s="23"/>
      <c r="Q166" s="100">
        <f t="shared" si="12"/>
        <v>344.8275862068958</v>
      </c>
      <c r="R166" s="74">
        <v>0.1</v>
      </c>
      <c r="S166" s="22" t="s">
        <v>199</v>
      </c>
      <c r="T166" s="22" t="s">
        <v>224</v>
      </c>
    </row>
    <row r="167" spans="1:20" s="24" customFormat="1" ht="12.75">
      <c r="A167" s="7" t="s">
        <v>301</v>
      </c>
      <c r="B167" s="7" t="s">
        <v>289</v>
      </c>
      <c r="C167" s="7" t="s">
        <v>457</v>
      </c>
      <c r="D167" s="7" t="s">
        <v>615</v>
      </c>
      <c r="E167" s="7" t="s">
        <v>290</v>
      </c>
      <c r="F167" s="19">
        <v>1266</v>
      </c>
      <c r="G167" s="90" t="s">
        <v>356</v>
      </c>
      <c r="H167" s="82" t="s">
        <v>293</v>
      </c>
      <c r="I167" s="90"/>
      <c r="J167" s="7"/>
      <c r="K167" s="7"/>
      <c r="L167" s="7"/>
      <c r="M167" s="53">
        <v>305.7</v>
      </c>
      <c r="N167" s="53">
        <v>307</v>
      </c>
      <c r="O167" s="19">
        <v>1</v>
      </c>
      <c r="P167" s="20"/>
      <c r="Q167" s="94">
        <f t="shared" si="12"/>
        <v>130.00000000000114</v>
      </c>
      <c r="R167" s="19">
        <v>15</v>
      </c>
      <c r="S167" s="7" t="s">
        <v>200</v>
      </c>
      <c r="T167" s="7" t="s">
        <v>292</v>
      </c>
    </row>
    <row r="168" spans="1:20" s="24" customFormat="1" ht="12.75">
      <c r="A168" s="7" t="s">
        <v>301</v>
      </c>
      <c r="B168" s="7" t="s">
        <v>289</v>
      </c>
      <c r="C168" s="7" t="s">
        <v>457</v>
      </c>
      <c r="D168" s="7" t="s">
        <v>615</v>
      </c>
      <c r="E168" s="7" t="s">
        <v>290</v>
      </c>
      <c r="F168" s="19">
        <v>1266</v>
      </c>
      <c r="G168" s="90" t="s">
        <v>356</v>
      </c>
      <c r="H168" s="82" t="s">
        <v>293</v>
      </c>
      <c r="I168" s="90"/>
      <c r="J168" s="7"/>
      <c r="K168" s="7"/>
      <c r="L168" s="7"/>
      <c r="M168" s="53">
        <v>302.7</v>
      </c>
      <c r="N168" s="53">
        <v>308</v>
      </c>
      <c r="O168" s="19">
        <v>3</v>
      </c>
      <c r="P168" s="20"/>
      <c r="Q168" s="94">
        <f t="shared" si="12"/>
        <v>176.66666666666706</v>
      </c>
      <c r="R168" s="19">
        <v>15</v>
      </c>
      <c r="S168" s="7" t="s">
        <v>200</v>
      </c>
      <c r="T168" s="7" t="s">
        <v>84</v>
      </c>
    </row>
    <row r="169" spans="1:20" s="26" customFormat="1" ht="12.75">
      <c r="A169" s="22" t="s">
        <v>301</v>
      </c>
      <c r="B169" s="22"/>
      <c r="C169" s="22" t="s">
        <v>457</v>
      </c>
      <c r="D169" s="22" t="s">
        <v>615</v>
      </c>
      <c r="E169" s="22" t="s">
        <v>458</v>
      </c>
      <c r="F169" s="74">
        <v>1267</v>
      </c>
      <c r="G169" s="89" t="s">
        <v>356</v>
      </c>
      <c r="H169" s="81" t="s">
        <v>162</v>
      </c>
      <c r="I169" s="89" t="s">
        <v>6</v>
      </c>
      <c r="J169" s="22"/>
      <c r="K169" s="22"/>
      <c r="L169" s="22"/>
      <c r="M169" s="52">
        <v>202</v>
      </c>
      <c r="N169" s="52">
        <v>253.6</v>
      </c>
      <c r="O169" s="74">
        <v>190</v>
      </c>
      <c r="P169" s="23"/>
      <c r="Q169" s="100">
        <f t="shared" si="12"/>
        <v>27.1578947368421</v>
      </c>
      <c r="R169" s="74">
        <v>10</v>
      </c>
      <c r="S169" s="22" t="s">
        <v>199</v>
      </c>
      <c r="T169" s="22" t="s">
        <v>37</v>
      </c>
    </row>
    <row r="170" spans="1:20" s="26" customFormat="1" ht="12.75">
      <c r="A170" s="22" t="s">
        <v>301</v>
      </c>
      <c r="B170" s="22" t="s">
        <v>289</v>
      </c>
      <c r="C170" s="22" t="s">
        <v>223</v>
      </c>
      <c r="D170" s="22" t="s">
        <v>222</v>
      </c>
      <c r="E170" s="22" t="s">
        <v>225</v>
      </c>
      <c r="F170" s="74">
        <v>1267</v>
      </c>
      <c r="G170" s="89" t="s">
        <v>356</v>
      </c>
      <c r="H170" s="81" t="s">
        <v>159</v>
      </c>
      <c r="I170" s="89"/>
      <c r="J170" s="22"/>
      <c r="K170" s="22"/>
      <c r="L170" s="22"/>
      <c r="M170" s="52">
        <v>229.75</v>
      </c>
      <c r="N170" s="52">
        <v>238.13</v>
      </c>
      <c r="O170" s="74">
        <v>2.97</v>
      </c>
      <c r="P170" s="23"/>
      <c r="Q170" s="100">
        <f t="shared" si="12"/>
        <v>282.154882154882</v>
      </c>
      <c r="R170" s="74">
        <v>0.1</v>
      </c>
      <c r="S170" s="22" t="s">
        <v>199</v>
      </c>
      <c r="T170" s="22" t="s">
        <v>224</v>
      </c>
    </row>
    <row r="171" spans="1:20" s="24" customFormat="1" ht="12.75">
      <c r="A171" s="7" t="s">
        <v>301</v>
      </c>
      <c r="B171" s="7" t="s">
        <v>289</v>
      </c>
      <c r="C171" s="7" t="s">
        <v>457</v>
      </c>
      <c r="D171" s="7" t="s">
        <v>615</v>
      </c>
      <c r="E171" s="7" t="s">
        <v>290</v>
      </c>
      <c r="F171" s="19">
        <v>1267</v>
      </c>
      <c r="G171" s="90" t="s">
        <v>356</v>
      </c>
      <c r="H171" s="82" t="s">
        <v>291</v>
      </c>
      <c r="I171" s="90"/>
      <c r="J171" s="7"/>
      <c r="K171" s="7"/>
      <c r="L171" s="7"/>
      <c r="M171" s="53">
        <v>230.8</v>
      </c>
      <c r="N171" s="53">
        <v>231.8</v>
      </c>
      <c r="O171" s="19">
        <v>1</v>
      </c>
      <c r="P171" s="20"/>
      <c r="Q171" s="94">
        <f>(N171-M171)*100/O171</f>
        <v>100</v>
      </c>
      <c r="R171" s="19">
        <v>15</v>
      </c>
      <c r="S171" s="7" t="s">
        <v>200</v>
      </c>
      <c r="T171" s="7" t="s">
        <v>292</v>
      </c>
    </row>
    <row r="172" spans="1:20" s="24" customFormat="1" ht="12.75">
      <c r="A172" s="7" t="s">
        <v>301</v>
      </c>
      <c r="B172" s="7" t="s">
        <v>289</v>
      </c>
      <c r="C172" s="7" t="s">
        <v>457</v>
      </c>
      <c r="D172" s="7" t="s">
        <v>615</v>
      </c>
      <c r="E172" s="7" t="s">
        <v>290</v>
      </c>
      <c r="F172" s="19">
        <v>1267</v>
      </c>
      <c r="G172" s="90" t="s">
        <v>356</v>
      </c>
      <c r="H172" s="82" t="s">
        <v>291</v>
      </c>
      <c r="I172" s="90"/>
      <c r="J172" s="7"/>
      <c r="K172" s="7"/>
      <c r="L172" s="7"/>
      <c r="M172" s="53">
        <v>227.8</v>
      </c>
      <c r="N172" s="53">
        <v>232.8</v>
      </c>
      <c r="O172" s="19">
        <v>3</v>
      </c>
      <c r="P172" s="20"/>
      <c r="Q172" s="94">
        <f>(N172-M172)*100/O172</f>
        <v>166.66666666666666</v>
      </c>
      <c r="R172" s="19">
        <v>15</v>
      </c>
      <c r="S172" s="7" t="s">
        <v>200</v>
      </c>
      <c r="T172" s="7" t="s">
        <v>84</v>
      </c>
    </row>
    <row r="173" spans="6:18" s="43" customFormat="1" ht="12.75">
      <c r="F173" s="44"/>
      <c r="G173" s="45"/>
      <c r="H173" s="86"/>
      <c r="I173" s="45"/>
      <c r="J173" s="4"/>
      <c r="K173" s="4"/>
      <c r="L173" s="4"/>
      <c r="M173" s="51"/>
      <c r="N173" s="51"/>
      <c r="O173" s="44"/>
      <c r="P173" s="5"/>
      <c r="Q173" s="47"/>
      <c r="R173" s="44"/>
    </row>
    <row r="174" spans="6:18" s="43" customFormat="1" ht="12.75">
      <c r="F174" s="44"/>
      <c r="G174" s="45"/>
      <c r="H174" s="86"/>
      <c r="I174" s="45"/>
      <c r="J174" s="6"/>
      <c r="K174" s="6"/>
      <c r="L174" s="4"/>
      <c r="M174" s="51"/>
      <c r="N174" s="51"/>
      <c r="O174" s="44"/>
      <c r="P174" s="5"/>
      <c r="Q174" s="47"/>
      <c r="R174" s="44"/>
    </row>
    <row r="175" spans="1:20" s="11" customFormat="1" ht="12.75">
      <c r="A175" s="44"/>
      <c r="B175" s="44"/>
      <c r="C175" s="44"/>
      <c r="D175" s="44"/>
      <c r="E175" s="45"/>
      <c r="F175" s="44"/>
      <c r="G175" s="45"/>
      <c r="H175" s="86"/>
      <c r="I175" s="45"/>
      <c r="J175" s="46"/>
      <c r="K175" s="46"/>
      <c r="L175" s="46"/>
      <c r="M175" s="56"/>
      <c r="N175" s="56"/>
      <c r="O175" s="19"/>
      <c r="P175" s="47"/>
      <c r="Q175" s="47"/>
      <c r="R175" s="48"/>
      <c r="S175" s="44"/>
      <c r="T175" s="45"/>
    </row>
    <row r="176" spans="1:20" s="10" customFormat="1" ht="12.75">
      <c r="A176" s="43"/>
      <c r="B176" s="43"/>
      <c r="C176" s="43"/>
      <c r="D176" s="43"/>
      <c r="E176" s="43"/>
      <c r="F176" s="44"/>
      <c r="G176" s="45"/>
      <c r="H176" s="86"/>
      <c r="I176" s="45"/>
      <c r="J176" s="6"/>
      <c r="K176" s="6"/>
      <c r="L176" s="6"/>
      <c r="M176" s="51"/>
      <c r="N176" s="51"/>
      <c r="O176" s="19"/>
      <c r="P176" s="5"/>
      <c r="Q176" s="47"/>
      <c r="R176" s="44"/>
      <c r="S176" s="43"/>
      <c r="T176" s="43"/>
    </row>
    <row r="177" spans="1:20" s="10" customFormat="1" ht="12.75">
      <c r="A177" s="43"/>
      <c r="B177" s="43"/>
      <c r="C177" s="43"/>
      <c r="D177" s="43"/>
      <c r="E177" s="43"/>
      <c r="F177" s="44"/>
      <c r="G177" s="45"/>
      <c r="H177" s="86"/>
      <c r="I177" s="45"/>
      <c r="J177" s="6"/>
      <c r="K177" s="6"/>
      <c r="L177" s="6"/>
      <c r="M177" s="57"/>
      <c r="N177" s="57"/>
      <c r="O177" s="19"/>
      <c r="P177" s="5"/>
      <c r="Q177" s="47"/>
      <c r="R177" s="44"/>
      <c r="S177" s="43"/>
      <c r="T177" s="43"/>
    </row>
    <row r="178" spans="1:20" s="10" customFormat="1" ht="12.75">
      <c r="A178" s="43"/>
      <c r="B178" s="43"/>
      <c r="C178" s="43"/>
      <c r="D178" s="43"/>
      <c r="E178" s="43"/>
      <c r="F178" s="44"/>
      <c r="G178" s="45"/>
      <c r="H178" s="86"/>
      <c r="I178" s="45"/>
      <c r="J178" s="6"/>
      <c r="K178" s="6"/>
      <c r="L178" s="6"/>
      <c r="M178" s="57"/>
      <c r="N178" s="57"/>
      <c r="O178" s="59"/>
      <c r="P178" s="5"/>
      <c r="Q178" s="47"/>
      <c r="R178" s="44"/>
      <c r="S178" s="43"/>
      <c r="T178" s="43"/>
    </row>
    <row r="179" spans="1:20" s="10" customFormat="1" ht="12.75">
      <c r="A179" s="43"/>
      <c r="B179" s="43"/>
      <c r="C179" s="43"/>
      <c r="D179" s="43"/>
      <c r="E179" s="43"/>
      <c r="F179" s="44"/>
      <c r="G179" s="45"/>
      <c r="H179" s="86"/>
      <c r="I179" s="45"/>
      <c r="J179" s="6"/>
      <c r="K179" s="6"/>
      <c r="L179" s="6"/>
      <c r="M179" s="57"/>
      <c r="N179" s="57"/>
      <c r="O179" s="59"/>
      <c r="P179" s="5"/>
      <c r="Q179" s="47"/>
      <c r="R179" s="44"/>
      <c r="S179" s="43"/>
      <c r="T179" s="43"/>
    </row>
  </sheetData>
  <autoFilter ref="A1:T179"/>
  <printOptions gridLines="1"/>
  <pageMargins left="0.25" right="0.25" top="1" bottom="1" header="0.5" footer="0.5"/>
  <pageSetup orientation="landscape" paperSize="9" scale="65"/>
  <headerFooter alignWithMargins="0">
    <oddHeader>&amp;C&amp;F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3"/>
  <sheetViews>
    <sheetView workbookViewId="0" topLeftCell="A1">
      <selection activeCell="A1" sqref="A1"/>
    </sheetView>
  </sheetViews>
  <sheetFormatPr defaultColWidth="11.00390625" defaultRowHeight="12.75"/>
  <cols>
    <col min="1" max="1" width="12.125" style="1" customWidth="1"/>
    <col min="2" max="2" width="3.875" style="1" customWidth="1"/>
    <col min="3" max="3" width="7.00390625" style="1" customWidth="1"/>
    <col min="4" max="4" width="6.625" style="1" customWidth="1"/>
    <col min="5" max="5" width="21.625" style="1" customWidth="1"/>
    <col min="6" max="6" width="5.875" style="49" customWidth="1"/>
    <col min="7" max="7" width="7.375" style="87" customWidth="1"/>
    <col min="8" max="8" width="3.00390625" style="79" customWidth="1"/>
    <col min="9" max="9" width="3.00390625" style="87" customWidth="1"/>
    <col min="10" max="12" width="5.75390625" style="4" customWidth="1"/>
    <col min="13" max="14" width="6.75390625" style="117" customWidth="1"/>
    <col min="15" max="15" width="6.125" style="49" customWidth="1"/>
    <col min="16" max="16" width="7.625" style="5" customWidth="1"/>
    <col min="17" max="17" width="7.625" style="47" customWidth="1"/>
    <col min="18" max="18" width="5.75390625" style="49" customWidth="1"/>
    <col min="19" max="19" width="6.75390625" style="1" customWidth="1"/>
    <col min="20" max="20" width="27.25390625" style="1" customWidth="1"/>
    <col min="21" max="16384" width="10.75390625" style="1" customWidth="1"/>
  </cols>
  <sheetData>
    <row r="1" spans="1:20" ht="12.75">
      <c r="A1" s="1" t="s">
        <v>257</v>
      </c>
      <c r="B1" s="1" t="s">
        <v>271</v>
      </c>
      <c r="C1" s="1" t="s">
        <v>258</v>
      </c>
      <c r="D1" s="1" t="s">
        <v>259</v>
      </c>
      <c r="E1" s="1" t="s">
        <v>260</v>
      </c>
      <c r="F1" s="49" t="s">
        <v>261</v>
      </c>
      <c r="G1" s="87" t="s">
        <v>358</v>
      </c>
      <c r="H1" s="79" t="s">
        <v>262</v>
      </c>
      <c r="I1" s="87" t="s">
        <v>263</v>
      </c>
      <c r="J1" s="4" t="s">
        <v>362</v>
      </c>
      <c r="K1" s="4" t="s">
        <v>363</v>
      </c>
      <c r="L1" s="4" t="s">
        <v>364</v>
      </c>
      <c r="M1" s="87" t="s">
        <v>365</v>
      </c>
      <c r="N1" s="87" t="s">
        <v>366</v>
      </c>
      <c r="O1" s="49" t="s">
        <v>156</v>
      </c>
      <c r="P1" s="5" t="s">
        <v>272</v>
      </c>
      <c r="Q1" s="47" t="s">
        <v>273</v>
      </c>
      <c r="R1" s="49" t="s">
        <v>157</v>
      </c>
      <c r="S1" s="1" t="s">
        <v>15</v>
      </c>
      <c r="T1" s="1" t="s">
        <v>264</v>
      </c>
    </row>
    <row r="2" spans="1:20" ht="12.75">
      <c r="A2" s="2">
        <v>0</v>
      </c>
      <c r="B2" s="2">
        <v>0</v>
      </c>
      <c r="C2" s="2">
        <v>0</v>
      </c>
      <c r="D2" s="2">
        <v>0</v>
      </c>
      <c r="E2" s="2">
        <v>0</v>
      </c>
      <c r="F2" s="77">
        <v>0</v>
      </c>
      <c r="G2" s="88"/>
      <c r="H2" s="80">
        <v>0</v>
      </c>
      <c r="I2" s="88">
        <v>0</v>
      </c>
      <c r="J2" s="4" t="s">
        <v>265</v>
      </c>
      <c r="K2" s="4" t="s">
        <v>265</v>
      </c>
      <c r="L2" s="4" t="s">
        <v>266</v>
      </c>
      <c r="M2" s="87" t="s">
        <v>267</v>
      </c>
      <c r="N2" s="87" t="s">
        <v>267</v>
      </c>
      <c r="O2" s="49" t="s">
        <v>268</v>
      </c>
      <c r="P2" s="5" t="s">
        <v>117</v>
      </c>
      <c r="Q2" s="47" t="s">
        <v>118</v>
      </c>
      <c r="R2" s="49" t="s">
        <v>359</v>
      </c>
      <c r="S2" s="1">
        <v>0</v>
      </c>
      <c r="T2" s="3">
        <v>0</v>
      </c>
    </row>
    <row r="3" spans="1:20" s="7" customFormat="1" ht="12.75">
      <c r="A3" s="7" t="s">
        <v>253</v>
      </c>
      <c r="C3" s="7" t="s">
        <v>241</v>
      </c>
      <c r="D3" s="7" t="s">
        <v>45</v>
      </c>
      <c r="E3" s="7" t="s">
        <v>237</v>
      </c>
      <c r="F3" s="19">
        <v>1262</v>
      </c>
      <c r="G3" s="90" t="s">
        <v>595</v>
      </c>
      <c r="H3" s="82" t="s">
        <v>162</v>
      </c>
      <c r="I3" s="90" t="s">
        <v>6</v>
      </c>
      <c r="M3" s="53">
        <v>164.5</v>
      </c>
      <c r="N3" s="53">
        <v>172</v>
      </c>
      <c r="O3" s="19">
        <v>2.5</v>
      </c>
      <c r="P3" s="20"/>
      <c r="Q3" s="94">
        <f aca="true" t="shared" si="0" ref="Q3:Q57">(N3-M3)*100/O3</f>
        <v>300</v>
      </c>
      <c r="R3" s="19">
        <v>3</v>
      </c>
      <c r="S3" s="7" t="s">
        <v>200</v>
      </c>
      <c r="T3" s="7" t="s">
        <v>575</v>
      </c>
    </row>
    <row r="4" spans="1:20" s="7" customFormat="1" ht="12.75">
      <c r="A4" s="7" t="s">
        <v>253</v>
      </c>
      <c r="C4" s="7" t="s">
        <v>241</v>
      </c>
      <c r="D4" s="7" t="s">
        <v>45</v>
      </c>
      <c r="E4" s="7" t="s">
        <v>237</v>
      </c>
      <c r="F4" s="19">
        <v>1262</v>
      </c>
      <c r="G4" s="90" t="s">
        <v>595</v>
      </c>
      <c r="H4" s="82" t="s">
        <v>291</v>
      </c>
      <c r="I4" s="90" t="s">
        <v>6</v>
      </c>
      <c r="M4" s="53">
        <v>158</v>
      </c>
      <c r="N4" s="53">
        <v>165.57</v>
      </c>
      <c r="O4" s="19">
        <v>2.5</v>
      </c>
      <c r="P4" s="20"/>
      <c r="Q4" s="94">
        <f t="shared" si="0"/>
        <v>302.7999999999997</v>
      </c>
      <c r="R4" s="19">
        <v>3</v>
      </c>
      <c r="T4" s="7" t="s">
        <v>575</v>
      </c>
    </row>
    <row r="5" spans="1:20" s="7" customFormat="1" ht="12.75">
      <c r="A5" s="7" t="s">
        <v>253</v>
      </c>
      <c r="C5" s="7" t="s">
        <v>241</v>
      </c>
      <c r="D5" s="7" t="s">
        <v>45</v>
      </c>
      <c r="E5" s="7" t="s">
        <v>237</v>
      </c>
      <c r="F5" s="19">
        <v>1262</v>
      </c>
      <c r="G5" s="90" t="s">
        <v>595</v>
      </c>
      <c r="H5" s="82" t="s">
        <v>291</v>
      </c>
      <c r="I5" s="90" t="s">
        <v>6</v>
      </c>
      <c r="M5" s="53">
        <v>169</v>
      </c>
      <c r="N5" s="53">
        <v>172.5</v>
      </c>
      <c r="O5" s="19">
        <v>2.5</v>
      </c>
      <c r="P5" s="20"/>
      <c r="Q5" s="94">
        <f t="shared" si="0"/>
        <v>140</v>
      </c>
      <c r="R5" s="19">
        <v>3</v>
      </c>
      <c r="T5" s="7" t="s">
        <v>575</v>
      </c>
    </row>
    <row r="6" spans="1:20" s="7" customFormat="1" ht="12.75">
      <c r="A6" s="7" t="s">
        <v>253</v>
      </c>
      <c r="C6" s="7" t="s">
        <v>241</v>
      </c>
      <c r="D6" s="7" t="s">
        <v>45</v>
      </c>
      <c r="E6" s="7" t="s">
        <v>237</v>
      </c>
      <c r="F6" s="19">
        <v>1262</v>
      </c>
      <c r="G6" s="90" t="s">
        <v>595</v>
      </c>
      <c r="H6" s="82" t="s">
        <v>293</v>
      </c>
      <c r="I6" s="90" t="s">
        <v>6</v>
      </c>
      <c r="M6" s="53">
        <v>162.8</v>
      </c>
      <c r="N6" s="53">
        <v>163.8</v>
      </c>
      <c r="O6" s="19">
        <v>2.5</v>
      </c>
      <c r="P6" s="20"/>
      <c r="Q6" s="94">
        <f t="shared" si="0"/>
        <v>40</v>
      </c>
      <c r="R6" s="19">
        <v>3</v>
      </c>
      <c r="T6" s="7" t="s">
        <v>575</v>
      </c>
    </row>
    <row r="7" spans="6:18" s="7" customFormat="1" ht="12.75">
      <c r="F7" s="19"/>
      <c r="G7" s="90"/>
      <c r="H7" s="82"/>
      <c r="I7" s="90"/>
      <c r="M7" s="53"/>
      <c r="N7" s="53"/>
      <c r="O7" s="19"/>
      <c r="P7" s="20"/>
      <c r="Q7" s="94"/>
      <c r="R7" s="19"/>
    </row>
    <row r="8" spans="6:18" s="7" customFormat="1" ht="12.75">
      <c r="F8" s="19"/>
      <c r="G8" s="90"/>
      <c r="H8" s="82"/>
      <c r="I8" s="90"/>
      <c r="M8" s="53"/>
      <c r="N8" s="53"/>
      <c r="O8" s="19"/>
      <c r="P8" s="20"/>
      <c r="Q8" s="94"/>
      <c r="R8" s="19"/>
    </row>
    <row r="9" spans="1:20" s="7" customFormat="1" ht="12.75">
      <c r="A9" s="7" t="s">
        <v>253</v>
      </c>
      <c r="D9" s="7" t="s">
        <v>45</v>
      </c>
      <c r="E9" s="7" t="s">
        <v>98</v>
      </c>
      <c r="F9" s="116">
        <v>1262</v>
      </c>
      <c r="G9" s="116" t="s">
        <v>576</v>
      </c>
      <c r="H9" s="116" t="s">
        <v>291</v>
      </c>
      <c r="I9" s="90"/>
      <c r="J9" s="116"/>
      <c r="K9" s="116"/>
      <c r="M9">
        <v>0</v>
      </c>
      <c r="N9">
        <v>30</v>
      </c>
      <c r="O9">
        <v>100</v>
      </c>
      <c r="P9" s="116"/>
      <c r="Q9" s="94">
        <f t="shared" si="0"/>
        <v>30</v>
      </c>
      <c r="R9" s="19">
        <v>8</v>
      </c>
      <c r="T9" s="7" t="s">
        <v>295</v>
      </c>
    </row>
    <row r="10" spans="1:20" s="7" customFormat="1" ht="12.75">
      <c r="A10" s="7" t="s">
        <v>253</v>
      </c>
      <c r="D10" s="7" t="s">
        <v>45</v>
      </c>
      <c r="E10" s="7" t="s">
        <v>98</v>
      </c>
      <c r="F10" s="116">
        <v>1262</v>
      </c>
      <c r="G10" s="116" t="s">
        <v>577</v>
      </c>
      <c r="H10" s="116" t="s">
        <v>162</v>
      </c>
      <c r="I10" s="90"/>
      <c r="J10" s="116"/>
      <c r="K10" s="116"/>
      <c r="M10">
        <v>90</v>
      </c>
      <c r="N10">
        <v>114</v>
      </c>
      <c r="O10">
        <v>100</v>
      </c>
      <c r="P10" s="116"/>
      <c r="Q10" s="94">
        <f t="shared" si="0"/>
        <v>24</v>
      </c>
      <c r="R10" s="19">
        <v>8</v>
      </c>
      <c r="T10" s="7" t="s">
        <v>295</v>
      </c>
    </row>
    <row r="11" spans="1:20" s="7" customFormat="1" ht="12.75">
      <c r="A11" s="7" t="s">
        <v>253</v>
      </c>
      <c r="D11" s="7" t="s">
        <v>45</v>
      </c>
      <c r="E11" s="7" t="s">
        <v>98</v>
      </c>
      <c r="F11" s="116">
        <v>1262</v>
      </c>
      <c r="G11" s="116" t="s">
        <v>578</v>
      </c>
      <c r="H11" s="116" t="s">
        <v>162</v>
      </c>
      <c r="I11" s="90"/>
      <c r="J11" s="116"/>
      <c r="K11" s="116"/>
      <c r="M11">
        <v>114</v>
      </c>
      <c r="N11">
        <v>123</v>
      </c>
      <c r="O11">
        <v>50</v>
      </c>
      <c r="P11" s="116"/>
      <c r="Q11" s="94">
        <f t="shared" si="0"/>
        <v>18</v>
      </c>
      <c r="R11" s="19">
        <v>8</v>
      </c>
      <c r="T11" s="7" t="s">
        <v>295</v>
      </c>
    </row>
    <row r="12" spans="1:20" s="9" customFormat="1" ht="12.75">
      <c r="A12" s="7" t="s">
        <v>253</v>
      </c>
      <c r="B12" s="7"/>
      <c r="C12" s="7"/>
      <c r="D12" s="7" t="s">
        <v>45</v>
      </c>
      <c r="E12" s="7" t="s">
        <v>98</v>
      </c>
      <c r="F12" s="116">
        <v>1262</v>
      </c>
      <c r="G12" s="116" t="s">
        <v>579</v>
      </c>
      <c r="H12" s="116" t="s">
        <v>162</v>
      </c>
      <c r="I12" s="58"/>
      <c r="J12" s="116"/>
      <c r="K12" s="116"/>
      <c r="M12">
        <v>158.7</v>
      </c>
      <c r="N12">
        <v>159.7</v>
      </c>
      <c r="O12">
        <v>10</v>
      </c>
      <c r="P12" s="116"/>
      <c r="Q12" s="94">
        <f t="shared" si="0"/>
        <v>10</v>
      </c>
      <c r="R12" s="19">
        <v>8</v>
      </c>
      <c r="S12" s="22"/>
      <c r="T12" s="7" t="s">
        <v>295</v>
      </c>
    </row>
    <row r="13" spans="1:20" s="7" customFormat="1" ht="12.75">
      <c r="A13" s="7" t="s">
        <v>253</v>
      </c>
      <c r="D13" s="7" t="s">
        <v>45</v>
      </c>
      <c r="E13" s="7" t="s">
        <v>98</v>
      </c>
      <c r="F13" s="116">
        <v>1262</v>
      </c>
      <c r="G13" s="116" t="s">
        <v>580</v>
      </c>
      <c r="H13" s="116" t="s">
        <v>162</v>
      </c>
      <c r="I13" s="90"/>
      <c r="J13" s="116"/>
      <c r="K13" s="116"/>
      <c r="M13">
        <v>172.8</v>
      </c>
      <c r="N13">
        <v>174</v>
      </c>
      <c r="O13">
        <v>10</v>
      </c>
      <c r="P13" s="116"/>
      <c r="Q13" s="94">
        <f t="shared" si="0"/>
        <v>11.999999999999886</v>
      </c>
      <c r="R13" s="19">
        <v>8</v>
      </c>
      <c r="T13" s="7" t="s">
        <v>295</v>
      </c>
    </row>
    <row r="14" spans="1:20" s="7" customFormat="1" ht="12.75">
      <c r="A14" s="7" t="s">
        <v>253</v>
      </c>
      <c r="D14" s="7" t="s">
        <v>45</v>
      </c>
      <c r="E14" s="7" t="s">
        <v>98</v>
      </c>
      <c r="F14" s="116">
        <v>1262</v>
      </c>
      <c r="G14" s="116" t="s">
        <v>577</v>
      </c>
      <c r="H14" s="116" t="s">
        <v>291</v>
      </c>
      <c r="I14" s="90"/>
      <c r="J14" s="116"/>
      <c r="K14" s="116"/>
      <c r="M14">
        <v>96</v>
      </c>
      <c r="N14">
        <v>112</v>
      </c>
      <c r="O14">
        <v>100</v>
      </c>
      <c r="P14" s="116"/>
      <c r="Q14" s="94">
        <f t="shared" si="0"/>
        <v>16</v>
      </c>
      <c r="R14" s="19">
        <v>8</v>
      </c>
      <c r="T14" s="7" t="s">
        <v>295</v>
      </c>
    </row>
    <row r="15" spans="1:20" s="7" customFormat="1" ht="12.75">
      <c r="A15" s="7" t="s">
        <v>253</v>
      </c>
      <c r="D15" s="7" t="s">
        <v>45</v>
      </c>
      <c r="E15" s="7" t="s">
        <v>98</v>
      </c>
      <c r="F15" s="116">
        <v>1262</v>
      </c>
      <c r="G15" s="116" t="s">
        <v>578</v>
      </c>
      <c r="H15" s="116" t="s">
        <v>291</v>
      </c>
      <c r="I15" s="90"/>
      <c r="J15" s="116"/>
      <c r="K15" s="116"/>
      <c r="M15">
        <v>112</v>
      </c>
      <c r="N15">
        <v>114</v>
      </c>
      <c r="O15">
        <v>50</v>
      </c>
      <c r="P15" s="116"/>
      <c r="Q15" s="94">
        <f t="shared" si="0"/>
        <v>4</v>
      </c>
      <c r="R15" s="19">
        <v>8</v>
      </c>
      <c r="T15" s="7" t="s">
        <v>295</v>
      </c>
    </row>
    <row r="16" spans="1:20" s="7" customFormat="1" ht="12.75">
      <c r="A16" s="7" t="s">
        <v>253</v>
      </c>
      <c r="D16" s="7" t="s">
        <v>45</v>
      </c>
      <c r="E16" s="7" t="s">
        <v>98</v>
      </c>
      <c r="F16" s="116">
        <v>1262</v>
      </c>
      <c r="G16" s="116" t="s">
        <v>578</v>
      </c>
      <c r="H16" s="116" t="s">
        <v>291</v>
      </c>
      <c r="I16" s="90"/>
      <c r="J16" s="116"/>
      <c r="K16" s="116"/>
      <c r="M16">
        <v>114</v>
      </c>
      <c r="N16">
        <v>121</v>
      </c>
      <c r="O16">
        <v>10</v>
      </c>
      <c r="P16" s="116"/>
      <c r="Q16" s="94">
        <f t="shared" si="0"/>
        <v>70</v>
      </c>
      <c r="R16" s="19">
        <v>8</v>
      </c>
      <c r="T16" s="7" t="s">
        <v>295</v>
      </c>
    </row>
    <row r="17" spans="1:20" s="7" customFormat="1" ht="12.75">
      <c r="A17" s="7" t="s">
        <v>253</v>
      </c>
      <c r="D17" s="7" t="s">
        <v>45</v>
      </c>
      <c r="E17" s="7" t="s">
        <v>98</v>
      </c>
      <c r="F17" s="116">
        <v>1262</v>
      </c>
      <c r="G17" s="116" t="s">
        <v>578</v>
      </c>
      <c r="H17" s="116" t="s">
        <v>291</v>
      </c>
      <c r="I17" s="90"/>
      <c r="J17" s="116"/>
      <c r="K17" s="116"/>
      <c r="M17">
        <v>121</v>
      </c>
      <c r="N17">
        <v>123</v>
      </c>
      <c r="O17">
        <v>50</v>
      </c>
      <c r="P17" s="116"/>
      <c r="Q17" s="94">
        <f t="shared" si="0"/>
        <v>4</v>
      </c>
      <c r="R17" s="19">
        <v>8</v>
      </c>
      <c r="T17" s="7" t="s">
        <v>295</v>
      </c>
    </row>
    <row r="18" spans="1:20" s="7" customFormat="1" ht="12.75">
      <c r="A18" s="7" t="s">
        <v>253</v>
      </c>
      <c r="D18" s="7" t="s">
        <v>45</v>
      </c>
      <c r="E18" s="7" t="s">
        <v>98</v>
      </c>
      <c r="F18" s="116">
        <v>1262</v>
      </c>
      <c r="G18" s="116" t="s">
        <v>579</v>
      </c>
      <c r="H18" s="116" t="s">
        <v>291</v>
      </c>
      <c r="I18" s="90"/>
      <c r="J18" s="116"/>
      <c r="K18" s="116"/>
      <c r="M18">
        <v>152.8</v>
      </c>
      <c r="N18">
        <v>153.7</v>
      </c>
      <c r="O18">
        <v>10</v>
      </c>
      <c r="P18" s="116"/>
      <c r="Q18" s="94">
        <f t="shared" si="0"/>
        <v>8.999999999999773</v>
      </c>
      <c r="R18" s="19">
        <v>8</v>
      </c>
      <c r="T18" s="7" t="s">
        <v>295</v>
      </c>
    </row>
    <row r="19" spans="1:20" s="22" customFormat="1" ht="12.75">
      <c r="A19" s="7" t="s">
        <v>253</v>
      </c>
      <c r="B19" s="7"/>
      <c r="C19" s="7"/>
      <c r="D19" s="7" t="s">
        <v>45</v>
      </c>
      <c r="E19" s="7" t="s">
        <v>98</v>
      </c>
      <c r="F19" s="116">
        <v>1262</v>
      </c>
      <c r="G19" s="116" t="s">
        <v>580</v>
      </c>
      <c r="H19" s="116" t="s">
        <v>291</v>
      </c>
      <c r="I19" s="91"/>
      <c r="J19" s="116"/>
      <c r="K19" s="116"/>
      <c r="L19" s="26"/>
      <c r="M19">
        <v>172.8</v>
      </c>
      <c r="N19">
        <v>173.7</v>
      </c>
      <c r="O19">
        <v>10</v>
      </c>
      <c r="P19" s="116"/>
      <c r="Q19" s="94">
        <f t="shared" si="0"/>
        <v>8.999999999999773</v>
      </c>
      <c r="R19" s="19">
        <v>8</v>
      </c>
      <c r="S19" s="26"/>
      <c r="T19" s="7" t="s">
        <v>295</v>
      </c>
    </row>
    <row r="20" spans="1:20" s="22" customFormat="1" ht="12.75">
      <c r="A20" s="7" t="s">
        <v>253</v>
      </c>
      <c r="B20" s="7"/>
      <c r="C20" s="7"/>
      <c r="D20" s="7" t="s">
        <v>45</v>
      </c>
      <c r="E20" s="7" t="s">
        <v>98</v>
      </c>
      <c r="F20" s="116">
        <v>1262</v>
      </c>
      <c r="G20" s="116" t="s">
        <v>581</v>
      </c>
      <c r="H20" s="116" t="s">
        <v>291</v>
      </c>
      <c r="I20" s="91"/>
      <c r="J20" s="116"/>
      <c r="K20" s="116"/>
      <c r="L20" s="26"/>
      <c r="M20">
        <v>195</v>
      </c>
      <c r="N20">
        <v>196</v>
      </c>
      <c r="O20">
        <v>10</v>
      </c>
      <c r="P20" s="116"/>
      <c r="Q20" s="94">
        <f t="shared" si="0"/>
        <v>10</v>
      </c>
      <c r="R20" s="19">
        <v>8</v>
      </c>
      <c r="S20" s="26"/>
      <c r="T20" s="7" t="s">
        <v>295</v>
      </c>
    </row>
    <row r="21" spans="1:20" s="22" customFormat="1" ht="12.75">
      <c r="A21" s="7" t="s">
        <v>253</v>
      </c>
      <c r="B21" s="7"/>
      <c r="C21" s="7"/>
      <c r="D21" s="7" t="s">
        <v>45</v>
      </c>
      <c r="E21" s="7" t="s">
        <v>98</v>
      </c>
      <c r="F21" s="116">
        <v>1262</v>
      </c>
      <c r="G21" s="116" t="s">
        <v>582</v>
      </c>
      <c r="H21" s="116" t="s">
        <v>291</v>
      </c>
      <c r="I21" s="91"/>
      <c r="J21" s="116"/>
      <c r="K21" s="116"/>
      <c r="L21" s="26"/>
      <c r="M21">
        <v>197.5</v>
      </c>
      <c r="N21">
        <v>198.5</v>
      </c>
      <c r="O21">
        <v>10</v>
      </c>
      <c r="P21" s="116"/>
      <c r="Q21" s="94">
        <f t="shared" si="0"/>
        <v>10</v>
      </c>
      <c r="R21" s="19">
        <v>8</v>
      </c>
      <c r="S21" s="26"/>
      <c r="T21" s="7" t="s">
        <v>295</v>
      </c>
    </row>
    <row r="22" spans="1:20" s="22" customFormat="1" ht="12.75">
      <c r="A22" s="7" t="s">
        <v>253</v>
      </c>
      <c r="B22" s="7"/>
      <c r="C22" s="7"/>
      <c r="D22" s="7" t="s">
        <v>45</v>
      </c>
      <c r="E22" s="7" t="s">
        <v>98</v>
      </c>
      <c r="F22" s="116">
        <v>1262</v>
      </c>
      <c r="G22" s="116" t="s">
        <v>583</v>
      </c>
      <c r="H22" s="116" t="s">
        <v>291</v>
      </c>
      <c r="I22" s="91"/>
      <c r="J22" s="116"/>
      <c r="K22" s="116"/>
      <c r="L22" s="26"/>
      <c r="M22">
        <v>204.2</v>
      </c>
      <c r="N22">
        <v>205.2</v>
      </c>
      <c r="O22">
        <v>10</v>
      </c>
      <c r="P22" s="116"/>
      <c r="Q22" s="94">
        <f t="shared" si="0"/>
        <v>10</v>
      </c>
      <c r="R22" s="19">
        <v>8</v>
      </c>
      <c r="S22" s="26"/>
      <c r="T22" s="7" t="s">
        <v>295</v>
      </c>
    </row>
    <row r="23" spans="1:20" s="22" customFormat="1" ht="12.75">
      <c r="A23" s="7" t="s">
        <v>253</v>
      </c>
      <c r="B23" s="7"/>
      <c r="C23" s="7"/>
      <c r="D23" s="7" t="s">
        <v>45</v>
      </c>
      <c r="E23" s="7" t="s">
        <v>98</v>
      </c>
      <c r="F23" s="116">
        <v>1262</v>
      </c>
      <c r="G23" s="116" t="s">
        <v>584</v>
      </c>
      <c r="H23" s="116" t="s">
        <v>291</v>
      </c>
      <c r="I23" s="91"/>
      <c r="J23" s="116"/>
      <c r="K23" s="116"/>
      <c r="L23" s="26"/>
      <c r="M23">
        <v>213</v>
      </c>
      <c r="N23">
        <v>215.5</v>
      </c>
      <c r="O23">
        <v>10</v>
      </c>
      <c r="P23" s="116"/>
      <c r="Q23" s="94">
        <f t="shared" si="0"/>
        <v>25</v>
      </c>
      <c r="R23" s="19">
        <v>8</v>
      </c>
      <c r="S23" s="26"/>
      <c r="T23" s="7" t="s">
        <v>295</v>
      </c>
    </row>
    <row r="24" spans="1:20" s="22" customFormat="1" ht="12.75">
      <c r="A24" s="7" t="s">
        <v>253</v>
      </c>
      <c r="B24" s="7"/>
      <c r="C24" s="7"/>
      <c r="D24" s="7" t="s">
        <v>45</v>
      </c>
      <c r="E24" s="7" t="s">
        <v>98</v>
      </c>
      <c r="F24" s="116">
        <v>1262</v>
      </c>
      <c r="G24" s="116" t="s">
        <v>585</v>
      </c>
      <c r="H24" s="116" t="s">
        <v>291</v>
      </c>
      <c r="I24" s="91"/>
      <c r="J24" s="116"/>
      <c r="K24" s="116"/>
      <c r="L24" s="26"/>
      <c r="M24">
        <v>220</v>
      </c>
      <c r="N24">
        <v>225</v>
      </c>
      <c r="O24">
        <v>50</v>
      </c>
      <c r="P24" s="116"/>
      <c r="Q24" s="94">
        <f t="shared" si="0"/>
        <v>10</v>
      </c>
      <c r="R24" s="19">
        <v>8</v>
      </c>
      <c r="S24" s="26"/>
      <c r="T24" s="7" t="s">
        <v>295</v>
      </c>
    </row>
    <row r="25" spans="1:20" s="7" customFormat="1" ht="12.75">
      <c r="A25" s="7" t="s">
        <v>253</v>
      </c>
      <c r="D25" s="7" t="s">
        <v>45</v>
      </c>
      <c r="E25" s="7" t="s">
        <v>98</v>
      </c>
      <c r="F25" s="116">
        <v>1262</v>
      </c>
      <c r="G25" s="116" t="s">
        <v>577</v>
      </c>
      <c r="H25" s="116" t="s">
        <v>293</v>
      </c>
      <c r="I25" s="92"/>
      <c r="J25" s="116"/>
      <c r="K25" s="116"/>
      <c r="L25" s="24"/>
      <c r="M25">
        <v>110</v>
      </c>
      <c r="N25">
        <v>113</v>
      </c>
      <c r="O25">
        <v>50</v>
      </c>
      <c r="P25" s="116"/>
      <c r="Q25" s="94">
        <f t="shared" si="0"/>
        <v>6</v>
      </c>
      <c r="R25" s="19">
        <v>8</v>
      </c>
      <c r="S25" s="24"/>
      <c r="T25" s="7" t="s">
        <v>295</v>
      </c>
    </row>
    <row r="26" spans="1:20" s="7" customFormat="1" ht="12.75">
      <c r="A26" s="7" t="s">
        <v>253</v>
      </c>
      <c r="D26" s="7" t="s">
        <v>45</v>
      </c>
      <c r="E26" s="7" t="s">
        <v>98</v>
      </c>
      <c r="F26" s="116">
        <v>1262</v>
      </c>
      <c r="G26" s="116" t="s">
        <v>578</v>
      </c>
      <c r="H26" s="116" t="s">
        <v>293</v>
      </c>
      <c r="I26" s="92"/>
      <c r="J26" s="116"/>
      <c r="K26" s="116"/>
      <c r="L26" s="24"/>
      <c r="M26">
        <v>113</v>
      </c>
      <c r="N26">
        <v>116</v>
      </c>
      <c r="O26">
        <v>10</v>
      </c>
      <c r="P26" s="116"/>
      <c r="Q26" s="94">
        <f t="shared" si="0"/>
        <v>30</v>
      </c>
      <c r="R26" s="19">
        <v>8</v>
      </c>
      <c r="S26" s="24"/>
      <c r="T26" s="7" t="s">
        <v>295</v>
      </c>
    </row>
    <row r="27" spans="1:20" s="7" customFormat="1" ht="12.75">
      <c r="A27" s="7" t="s">
        <v>253</v>
      </c>
      <c r="D27" s="7" t="s">
        <v>45</v>
      </c>
      <c r="E27" s="7" t="s">
        <v>98</v>
      </c>
      <c r="F27" s="116">
        <v>1262</v>
      </c>
      <c r="G27" s="116" t="s">
        <v>578</v>
      </c>
      <c r="H27" s="116" t="s">
        <v>293</v>
      </c>
      <c r="I27" s="92"/>
      <c r="J27" s="116"/>
      <c r="K27" s="116"/>
      <c r="L27" s="24"/>
      <c r="M27">
        <v>116</v>
      </c>
      <c r="N27">
        <v>119</v>
      </c>
      <c r="O27">
        <v>50</v>
      </c>
      <c r="P27" s="116"/>
      <c r="Q27" s="94">
        <f t="shared" si="0"/>
        <v>6</v>
      </c>
      <c r="R27" s="19">
        <v>8</v>
      </c>
      <c r="S27" s="24"/>
      <c r="T27" s="7" t="s">
        <v>295</v>
      </c>
    </row>
    <row r="28" spans="1:20" s="7" customFormat="1" ht="12.75">
      <c r="A28" s="7" t="s">
        <v>253</v>
      </c>
      <c r="D28" s="7" t="s">
        <v>45</v>
      </c>
      <c r="E28" s="7" t="s">
        <v>98</v>
      </c>
      <c r="F28" s="116">
        <v>1262</v>
      </c>
      <c r="G28" s="116" t="s">
        <v>578</v>
      </c>
      <c r="H28" s="116" t="s">
        <v>293</v>
      </c>
      <c r="I28" s="92"/>
      <c r="J28" s="116"/>
      <c r="K28" s="116"/>
      <c r="L28" s="24"/>
      <c r="M28">
        <v>119</v>
      </c>
      <c r="N28">
        <v>121.5</v>
      </c>
      <c r="O28">
        <v>10</v>
      </c>
      <c r="P28" s="116"/>
      <c r="Q28" s="94">
        <f t="shared" si="0"/>
        <v>25</v>
      </c>
      <c r="R28" s="19">
        <v>8</v>
      </c>
      <c r="S28" s="24"/>
      <c r="T28" s="7" t="s">
        <v>295</v>
      </c>
    </row>
    <row r="29" spans="1:20" s="7" customFormat="1" ht="12.75">
      <c r="A29" s="7" t="s">
        <v>253</v>
      </c>
      <c r="D29" s="7" t="s">
        <v>45</v>
      </c>
      <c r="E29" s="7" t="s">
        <v>98</v>
      </c>
      <c r="F29" s="116">
        <v>1262</v>
      </c>
      <c r="G29" s="116" t="s">
        <v>578</v>
      </c>
      <c r="H29" s="116" t="s">
        <v>293</v>
      </c>
      <c r="I29" s="92"/>
      <c r="J29" s="116"/>
      <c r="K29" s="116"/>
      <c r="L29" s="24"/>
      <c r="M29">
        <v>122</v>
      </c>
      <c r="N29">
        <v>123</v>
      </c>
      <c r="O29">
        <v>50</v>
      </c>
      <c r="P29" s="116"/>
      <c r="Q29" s="94">
        <f t="shared" si="0"/>
        <v>2</v>
      </c>
      <c r="R29" s="19">
        <v>8</v>
      </c>
      <c r="S29" s="24"/>
      <c r="T29" s="7" t="s">
        <v>295</v>
      </c>
    </row>
    <row r="30" spans="6:20" s="7" customFormat="1" ht="12.75">
      <c r="F30" s="116">
        <v>1262</v>
      </c>
      <c r="G30" s="116" t="s">
        <v>411</v>
      </c>
      <c r="H30" s="116" t="s">
        <v>293</v>
      </c>
      <c r="I30" s="92"/>
      <c r="J30" s="116"/>
      <c r="K30" s="116"/>
      <c r="L30" s="24"/>
      <c r="M30">
        <v>140</v>
      </c>
      <c r="N30">
        <v>140</v>
      </c>
      <c r="O30"/>
      <c r="P30" s="116"/>
      <c r="Q30" s="94">
        <v>1</v>
      </c>
      <c r="R30" s="19">
        <v>3</v>
      </c>
      <c r="S30" s="24"/>
      <c r="T30" s="7" t="s">
        <v>596</v>
      </c>
    </row>
    <row r="31" spans="1:20" s="7" customFormat="1" ht="12.75">
      <c r="A31" s="7" t="s">
        <v>253</v>
      </c>
      <c r="D31" s="7" t="s">
        <v>45</v>
      </c>
      <c r="E31" s="7" t="s">
        <v>98</v>
      </c>
      <c r="F31" s="116">
        <v>1262</v>
      </c>
      <c r="G31" s="116" t="s">
        <v>579</v>
      </c>
      <c r="H31" s="116" t="s">
        <v>293</v>
      </c>
      <c r="I31" s="92"/>
      <c r="J31" s="116"/>
      <c r="K31" s="116"/>
      <c r="L31" s="24"/>
      <c r="M31">
        <v>152.7</v>
      </c>
      <c r="N31">
        <v>153.7</v>
      </c>
      <c r="O31">
        <v>10</v>
      </c>
      <c r="P31" s="116"/>
      <c r="Q31" s="94">
        <f t="shared" si="0"/>
        <v>10</v>
      </c>
      <c r="R31" s="19">
        <v>8</v>
      </c>
      <c r="S31" s="24"/>
      <c r="T31" s="7" t="s">
        <v>295</v>
      </c>
    </row>
    <row r="32" spans="1:20" s="7" customFormat="1" ht="12.75">
      <c r="A32" s="7" t="s">
        <v>253</v>
      </c>
      <c r="D32" s="7" t="s">
        <v>45</v>
      </c>
      <c r="E32" s="7" t="s">
        <v>98</v>
      </c>
      <c r="F32" s="116">
        <v>1262</v>
      </c>
      <c r="G32" s="116" t="s">
        <v>586</v>
      </c>
      <c r="H32" s="116" t="s">
        <v>293</v>
      </c>
      <c r="I32" s="92"/>
      <c r="J32" s="116"/>
      <c r="K32" s="116"/>
      <c r="L32" s="24"/>
      <c r="M32">
        <v>158.7</v>
      </c>
      <c r="N32">
        <v>160.5</v>
      </c>
      <c r="O32">
        <v>10</v>
      </c>
      <c r="P32" s="116"/>
      <c r="Q32" s="94">
        <f t="shared" si="0"/>
        <v>18.000000000000114</v>
      </c>
      <c r="R32" s="19">
        <v>8</v>
      </c>
      <c r="S32" s="24"/>
      <c r="T32" s="7" t="s">
        <v>295</v>
      </c>
    </row>
    <row r="33" spans="1:20" s="7" customFormat="1" ht="12.75">
      <c r="A33" s="7" t="s">
        <v>253</v>
      </c>
      <c r="D33" s="7" t="s">
        <v>45</v>
      </c>
      <c r="E33" s="7" t="s">
        <v>98</v>
      </c>
      <c r="F33" s="116">
        <v>1262</v>
      </c>
      <c r="G33" s="116" t="s">
        <v>583</v>
      </c>
      <c r="H33" s="116" t="s">
        <v>293</v>
      </c>
      <c r="I33" s="92"/>
      <c r="J33" s="116"/>
      <c r="K33" s="116"/>
      <c r="L33" s="24"/>
      <c r="M33">
        <v>204.5</v>
      </c>
      <c r="N33"/>
      <c r="O33"/>
      <c r="P33" s="116"/>
      <c r="Q33" s="94">
        <v>1</v>
      </c>
      <c r="R33" s="19">
        <v>8</v>
      </c>
      <c r="S33" s="24"/>
      <c r="T33" s="7" t="s">
        <v>295</v>
      </c>
    </row>
    <row r="34" spans="1:20" s="26" customFormat="1" ht="12.75">
      <c r="A34" s="7" t="s">
        <v>253</v>
      </c>
      <c r="B34" s="7"/>
      <c r="C34" s="7"/>
      <c r="D34" s="7" t="s">
        <v>45</v>
      </c>
      <c r="E34" s="7" t="s">
        <v>98</v>
      </c>
      <c r="F34" s="116">
        <v>1262</v>
      </c>
      <c r="G34" s="116" t="s">
        <v>583</v>
      </c>
      <c r="H34" s="116" t="s">
        <v>293</v>
      </c>
      <c r="I34" s="89"/>
      <c r="J34" s="116"/>
      <c r="K34" s="116"/>
      <c r="L34" s="22"/>
      <c r="M34">
        <v>205</v>
      </c>
      <c r="N34"/>
      <c r="O34"/>
      <c r="P34" s="116"/>
      <c r="Q34" s="94">
        <v>1</v>
      </c>
      <c r="R34" s="19">
        <v>8</v>
      </c>
      <c r="S34" s="22"/>
      <c r="T34" s="7" t="s">
        <v>295</v>
      </c>
    </row>
    <row r="35" spans="1:20" s="26" customFormat="1" ht="12.75">
      <c r="A35" s="7" t="s">
        <v>253</v>
      </c>
      <c r="B35" s="7"/>
      <c r="C35" s="7"/>
      <c r="D35" s="7" t="s">
        <v>45</v>
      </c>
      <c r="E35" s="7" t="s">
        <v>98</v>
      </c>
      <c r="F35" s="116">
        <v>1262</v>
      </c>
      <c r="G35" s="116" t="s">
        <v>587</v>
      </c>
      <c r="H35" s="116" t="s">
        <v>293</v>
      </c>
      <c r="I35" s="89"/>
      <c r="J35" s="116"/>
      <c r="K35" s="116"/>
      <c r="L35" s="22"/>
      <c r="M35">
        <v>209.5</v>
      </c>
      <c r="N35">
        <v>210.3</v>
      </c>
      <c r="O35">
        <v>10</v>
      </c>
      <c r="P35" s="116"/>
      <c r="Q35" s="94">
        <f t="shared" si="0"/>
        <v>8.000000000000114</v>
      </c>
      <c r="R35" s="19">
        <v>8</v>
      </c>
      <c r="S35" s="22"/>
      <c r="T35" s="7" t="s">
        <v>295</v>
      </c>
    </row>
    <row r="36" spans="1:20" s="26" customFormat="1" ht="12.75">
      <c r="A36" s="7" t="s">
        <v>253</v>
      </c>
      <c r="B36" s="7"/>
      <c r="C36" s="7"/>
      <c r="D36" s="7" t="s">
        <v>45</v>
      </c>
      <c r="E36" s="7" t="s">
        <v>98</v>
      </c>
      <c r="F36" s="116">
        <v>1262</v>
      </c>
      <c r="G36" s="116" t="s">
        <v>588</v>
      </c>
      <c r="H36" s="116" t="s">
        <v>293</v>
      </c>
      <c r="I36" s="89"/>
      <c r="J36" s="116"/>
      <c r="K36" s="116"/>
      <c r="L36" s="22"/>
      <c r="M36">
        <v>210.7</v>
      </c>
      <c r="N36">
        <v>211.5</v>
      </c>
      <c r="O36">
        <v>10</v>
      </c>
      <c r="P36" s="116"/>
      <c r="Q36" s="94">
        <f t="shared" si="0"/>
        <v>8.000000000000114</v>
      </c>
      <c r="R36" s="19">
        <v>8</v>
      </c>
      <c r="S36" s="22"/>
      <c r="T36" s="7" t="s">
        <v>295</v>
      </c>
    </row>
    <row r="37" spans="1:20" s="26" customFormat="1" ht="12.75">
      <c r="A37" s="7" t="s">
        <v>253</v>
      </c>
      <c r="B37" s="7"/>
      <c r="C37" s="7"/>
      <c r="D37" s="7" t="s">
        <v>45</v>
      </c>
      <c r="E37" s="7" t="s">
        <v>98</v>
      </c>
      <c r="F37" s="116">
        <v>1267</v>
      </c>
      <c r="G37" s="116" t="s">
        <v>469</v>
      </c>
      <c r="H37" s="116" t="s">
        <v>162</v>
      </c>
      <c r="I37" s="89"/>
      <c r="J37" s="116"/>
      <c r="K37" s="116"/>
      <c r="L37" s="22"/>
      <c r="M37">
        <v>141.5</v>
      </c>
      <c r="N37">
        <v>143.5</v>
      </c>
      <c r="O37">
        <v>20</v>
      </c>
      <c r="P37" s="116"/>
      <c r="Q37" s="94">
        <f t="shared" si="0"/>
        <v>10</v>
      </c>
      <c r="R37" s="19">
        <v>8</v>
      </c>
      <c r="S37" s="22"/>
      <c r="T37" s="7" t="s">
        <v>295</v>
      </c>
    </row>
    <row r="38" spans="1:20" s="26" customFormat="1" ht="12.75">
      <c r="A38" s="7" t="s">
        <v>253</v>
      </c>
      <c r="B38" s="7"/>
      <c r="C38" s="7"/>
      <c r="D38" s="7" t="s">
        <v>45</v>
      </c>
      <c r="E38" s="7" t="s">
        <v>98</v>
      </c>
      <c r="F38" s="116">
        <v>1267</v>
      </c>
      <c r="G38" s="116" t="s">
        <v>470</v>
      </c>
      <c r="H38" s="116" t="s">
        <v>162</v>
      </c>
      <c r="I38" s="89"/>
      <c r="J38" s="116"/>
      <c r="K38" s="116"/>
      <c r="L38" s="22"/>
      <c r="M38">
        <v>151</v>
      </c>
      <c r="N38">
        <v>155</v>
      </c>
      <c r="O38">
        <v>50</v>
      </c>
      <c r="P38" s="116"/>
      <c r="Q38" s="94">
        <f t="shared" si="0"/>
        <v>8</v>
      </c>
      <c r="R38" s="19">
        <v>8</v>
      </c>
      <c r="S38" s="22"/>
      <c r="T38" s="7" t="s">
        <v>295</v>
      </c>
    </row>
    <row r="39" spans="1:20" s="26" customFormat="1" ht="12.75">
      <c r="A39" s="7" t="s">
        <v>253</v>
      </c>
      <c r="B39" s="7"/>
      <c r="C39" s="7"/>
      <c r="D39" s="7" t="s">
        <v>45</v>
      </c>
      <c r="E39" s="7" t="s">
        <v>98</v>
      </c>
      <c r="F39" s="116">
        <v>1267</v>
      </c>
      <c r="G39" s="116" t="s">
        <v>578</v>
      </c>
      <c r="H39" s="116" t="s">
        <v>162</v>
      </c>
      <c r="I39" s="89"/>
      <c r="J39" s="116"/>
      <c r="K39" s="116"/>
      <c r="L39" s="22"/>
      <c r="M39">
        <v>200</v>
      </c>
      <c r="N39">
        <v>220</v>
      </c>
      <c r="O39">
        <v>20</v>
      </c>
      <c r="P39" s="116"/>
      <c r="Q39" s="94">
        <f t="shared" si="0"/>
        <v>100</v>
      </c>
      <c r="R39" s="19">
        <v>8</v>
      </c>
      <c r="S39" s="22"/>
      <c r="T39" s="7" t="s">
        <v>295</v>
      </c>
    </row>
    <row r="40" spans="1:20" s="24" customFormat="1" ht="12.75">
      <c r="A40" s="7" t="s">
        <v>253</v>
      </c>
      <c r="B40" s="7"/>
      <c r="C40" s="7"/>
      <c r="D40" s="7" t="s">
        <v>45</v>
      </c>
      <c r="E40" s="7" t="s">
        <v>98</v>
      </c>
      <c r="F40" s="116">
        <v>1267</v>
      </c>
      <c r="G40" s="116" t="s">
        <v>579</v>
      </c>
      <c r="H40" s="116" t="s">
        <v>162</v>
      </c>
      <c r="I40" s="90"/>
      <c r="J40" s="116"/>
      <c r="K40" s="116"/>
      <c r="L40" s="7"/>
      <c r="M40">
        <v>248.2</v>
      </c>
      <c r="N40">
        <v>249.8</v>
      </c>
      <c r="O40">
        <v>10</v>
      </c>
      <c r="P40" s="116"/>
      <c r="Q40" s="94">
        <f t="shared" si="0"/>
        <v>16.000000000000227</v>
      </c>
      <c r="R40" s="19">
        <v>8</v>
      </c>
      <c r="S40" s="7"/>
      <c r="T40" s="7" t="s">
        <v>295</v>
      </c>
    </row>
    <row r="41" spans="1:20" s="24" customFormat="1" ht="12.75">
      <c r="A41" s="7" t="s">
        <v>253</v>
      </c>
      <c r="B41" s="7"/>
      <c r="C41" s="7"/>
      <c r="D41" s="7" t="s">
        <v>45</v>
      </c>
      <c r="E41" s="7" t="s">
        <v>98</v>
      </c>
      <c r="F41" s="116">
        <v>1267</v>
      </c>
      <c r="G41" s="116" t="s">
        <v>586</v>
      </c>
      <c r="H41" s="116" t="s">
        <v>162</v>
      </c>
      <c r="I41" s="90"/>
      <c r="J41" s="116"/>
      <c r="K41" s="116"/>
      <c r="L41" s="7"/>
      <c r="M41">
        <v>252</v>
      </c>
      <c r="N41">
        <v>253</v>
      </c>
      <c r="O41">
        <v>10</v>
      </c>
      <c r="P41" s="116"/>
      <c r="Q41" s="94">
        <f t="shared" si="0"/>
        <v>10</v>
      </c>
      <c r="R41" s="19">
        <v>8</v>
      </c>
      <c r="S41" s="7"/>
      <c r="T41" s="7" t="s">
        <v>295</v>
      </c>
    </row>
    <row r="42" spans="1:20" s="24" customFormat="1" ht="12.75">
      <c r="A42" s="7" t="s">
        <v>253</v>
      </c>
      <c r="B42" s="7"/>
      <c r="C42" s="7"/>
      <c r="D42" s="7" t="s">
        <v>45</v>
      </c>
      <c r="E42" s="7" t="s">
        <v>98</v>
      </c>
      <c r="F42" s="116">
        <v>1267</v>
      </c>
      <c r="G42" s="116" t="s">
        <v>583</v>
      </c>
      <c r="H42" s="116" t="s">
        <v>162</v>
      </c>
      <c r="I42" s="90"/>
      <c r="J42" s="116"/>
      <c r="K42" s="116"/>
      <c r="L42" s="7"/>
      <c r="M42">
        <v>306.8</v>
      </c>
      <c r="N42">
        <v>308</v>
      </c>
      <c r="O42">
        <v>10</v>
      </c>
      <c r="P42" s="116"/>
      <c r="Q42" s="94">
        <f t="shared" si="0"/>
        <v>11.999999999999886</v>
      </c>
      <c r="R42" s="19">
        <v>8</v>
      </c>
      <c r="S42" s="7"/>
      <c r="T42" s="7" t="s">
        <v>295</v>
      </c>
    </row>
    <row r="43" spans="1:20" s="24" customFormat="1" ht="12.75">
      <c r="A43" s="7" t="s">
        <v>253</v>
      </c>
      <c r="B43" s="7"/>
      <c r="C43" s="7"/>
      <c r="D43" s="7" t="s">
        <v>45</v>
      </c>
      <c r="E43" s="7" t="s">
        <v>98</v>
      </c>
      <c r="F43" s="116">
        <v>1267</v>
      </c>
      <c r="G43" s="116" t="s">
        <v>584</v>
      </c>
      <c r="H43" s="116" t="s">
        <v>162</v>
      </c>
      <c r="I43" s="90"/>
      <c r="J43" s="116"/>
      <c r="K43" s="116"/>
      <c r="L43" s="7"/>
      <c r="M43">
        <v>315</v>
      </c>
      <c r="N43">
        <v>316</v>
      </c>
      <c r="O43">
        <v>10</v>
      </c>
      <c r="P43" s="116"/>
      <c r="Q43" s="94">
        <f t="shared" si="0"/>
        <v>10</v>
      </c>
      <c r="R43" s="19">
        <v>8</v>
      </c>
      <c r="S43" s="7"/>
      <c r="T43" s="7" t="s">
        <v>295</v>
      </c>
    </row>
    <row r="44" spans="1:20" s="24" customFormat="1" ht="12.75">
      <c r="A44" s="7" t="s">
        <v>253</v>
      </c>
      <c r="B44" s="7"/>
      <c r="C44" s="7"/>
      <c r="D44" s="7" t="s">
        <v>45</v>
      </c>
      <c r="E44" s="7" t="s">
        <v>98</v>
      </c>
      <c r="F44" s="116">
        <v>1267</v>
      </c>
      <c r="G44" s="116" t="s">
        <v>578</v>
      </c>
      <c r="H44" s="116" t="s">
        <v>291</v>
      </c>
      <c r="I44" s="90"/>
      <c r="J44" s="116"/>
      <c r="K44" s="116"/>
      <c r="L44" s="7"/>
      <c r="M44">
        <v>200</v>
      </c>
      <c r="N44">
        <v>220</v>
      </c>
      <c r="O44">
        <v>20</v>
      </c>
      <c r="P44" s="116"/>
      <c r="Q44" s="94">
        <f t="shared" si="0"/>
        <v>100</v>
      </c>
      <c r="R44" s="19">
        <v>8</v>
      </c>
      <c r="S44" s="7"/>
      <c r="T44" s="7" t="s">
        <v>295</v>
      </c>
    </row>
    <row r="45" spans="1:20" s="24" customFormat="1" ht="12.75">
      <c r="A45" s="7" t="s">
        <v>253</v>
      </c>
      <c r="B45" s="7"/>
      <c r="C45" s="7"/>
      <c r="D45" s="7" t="s">
        <v>45</v>
      </c>
      <c r="E45" s="7" t="s">
        <v>98</v>
      </c>
      <c r="F45" s="116">
        <v>1267</v>
      </c>
      <c r="G45" s="116" t="s">
        <v>471</v>
      </c>
      <c r="H45" s="116" t="s">
        <v>291</v>
      </c>
      <c r="I45" s="90"/>
      <c r="J45" s="116"/>
      <c r="K45" s="116"/>
      <c r="L45" s="7"/>
      <c r="M45">
        <v>275.5</v>
      </c>
      <c r="N45"/>
      <c r="O45"/>
      <c r="P45" s="116"/>
      <c r="Q45" s="94">
        <v>1</v>
      </c>
      <c r="R45" s="19">
        <v>8</v>
      </c>
      <c r="S45" s="7"/>
      <c r="T45" s="7" t="s">
        <v>295</v>
      </c>
    </row>
    <row r="46" spans="1:20" s="24" customFormat="1" ht="12.75">
      <c r="A46" s="7" t="s">
        <v>253</v>
      </c>
      <c r="B46" s="7"/>
      <c r="C46" s="7"/>
      <c r="D46" s="7" t="s">
        <v>45</v>
      </c>
      <c r="E46" s="7" t="s">
        <v>98</v>
      </c>
      <c r="F46" s="116">
        <v>1267</v>
      </c>
      <c r="G46" s="116" t="s">
        <v>471</v>
      </c>
      <c r="H46" s="116" t="s">
        <v>291</v>
      </c>
      <c r="I46" s="90"/>
      <c r="J46" s="116"/>
      <c r="K46" s="116"/>
      <c r="L46" s="7"/>
      <c r="M46">
        <v>277.4</v>
      </c>
      <c r="N46"/>
      <c r="O46"/>
      <c r="P46" s="116"/>
      <c r="Q46" s="94">
        <v>1</v>
      </c>
      <c r="R46" s="19">
        <v>8</v>
      </c>
      <c r="S46" s="7"/>
      <c r="T46" s="7" t="s">
        <v>295</v>
      </c>
    </row>
    <row r="47" spans="1:20" s="24" customFormat="1" ht="12.75">
      <c r="A47" s="7" t="s">
        <v>253</v>
      </c>
      <c r="B47" s="7"/>
      <c r="C47" s="7"/>
      <c r="D47" s="7" t="s">
        <v>45</v>
      </c>
      <c r="E47" s="7" t="s">
        <v>98</v>
      </c>
      <c r="F47" s="116">
        <v>1267</v>
      </c>
      <c r="G47" s="116" t="s">
        <v>471</v>
      </c>
      <c r="H47" s="116" t="s">
        <v>291</v>
      </c>
      <c r="I47" s="90"/>
      <c r="J47" s="116"/>
      <c r="K47" s="116"/>
      <c r="L47" s="7"/>
      <c r="M47">
        <v>277.3</v>
      </c>
      <c r="N47"/>
      <c r="O47"/>
      <c r="P47" s="116"/>
      <c r="Q47" s="94">
        <v>1</v>
      </c>
      <c r="R47" s="19">
        <v>8</v>
      </c>
      <c r="S47" s="7"/>
      <c r="T47" s="7" t="s">
        <v>295</v>
      </c>
    </row>
    <row r="48" spans="1:20" s="22" customFormat="1" ht="12.75">
      <c r="A48" s="7" t="s">
        <v>253</v>
      </c>
      <c r="B48" s="7"/>
      <c r="C48" s="7"/>
      <c r="D48" s="7" t="s">
        <v>45</v>
      </c>
      <c r="E48" s="7" t="s">
        <v>98</v>
      </c>
      <c r="F48" s="116">
        <v>1267</v>
      </c>
      <c r="G48" s="116" t="s">
        <v>471</v>
      </c>
      <c r="H48" s="116" t="s">
        <v>291</v>
      </c>
      <c r="I48" s="89"/>
      <c r="J48" s="116"/>
      <c r="K48" s="116"/>
      <c r="M48">
        <v>277.6</v>
      </c>
      <c r="N48"/>
      <c r="O48"/>
      <c r="P48" s="116"/>
      <c r="Q48" s="94">
        <v>1</v>
      </c>
      <c r="R48" s="19">
        <v>8</v>
      </c>
      <c r="S48" s="26"/>
      <c r="T48" s="7" t="s">
        <v>295</v>
      </c>
    </row>
    <row r="49" spans="1:20" s="22" customFormat="1" ht="12.75">
      <c r="A49" s="7" t="s">
        <v>253</v>
      </c>
      <c r="B49" s="7"/>
      <c r="C49" s="7"/>
      <c r="D49" s="7" t="s">
        <v>45</v>
      </c>
      <c r="E49" s="7" t="s">
        <v>98</v>
      </c>
      <c r="F49" s="116">
        <v>1267</v>
      </c>
      <c r="G49" s="116" t="s">
        <v>584</v>
      </c>
      <c r="H49" s="116" t="s">
        <v>291</v>
      </c>
      <c r="I49" s="89"/>
      <c r="J49" s="116"/>
      <c r="K49" s="116"/>
      <c r="M49">
        <v>316</v>
      </c>
      <c r="N49">
        <v>318.2</v>
      </c>
      <c r="O49">
        <v>10</v>
      </c>
      <c r="P49" s="116"/>
      <c r="Q49" s="94">
        <f t="shared" si="0"/>
        <v>21.999999999999886</v>
      </c>
      <c r="R49" s="19">
        <v>8</v>
      </c>
      <c r="S49" s="26"/>
      <c r="T49" s="7" t="s">
        <v>295</v>
      </c>
    </row>
    <row r="50" spans="1:20" s="22" customFormat="1" ht="12.75">
      <c r="A50" s="7" t="s">
        <v>253</v>
      </c>
      <c r="B50" s="7"/>
      <c r="C50" s="7"/>
      <c r="D50" s="7" t="s">
        <v>45</v>
      </c>
      <c r="E50" s="7" t="s">
        <v>98</v>
      </c>
      <c r="F50" s="116">
        <v>1267</v>
      </c>
      <c r="G50" s="116" t="s">
        <v>585</v>
      </c>
      <c r="H50" s="116" t="s">
        <v>291</v>
      </c>
      <c r="I50" s="89"/>
      <c r="J50" s="116"/>
      <c r="K50" s="116"/>
      <c r="M50">
        <v>327.3</v>
      </c>
      <c r="N50">
        <v>329.2</v>
      </c>
      <c r="O50">
        <v>10</v>
      </c>
      <c r="P50" s="116"/>
      <c r="Q50" s="94">
        <f t="shared" si="0"/>
        <v>18.999999999999773</v>
      </c>
      <c r="R50" s="19">
        <v>8</v>
      </c>
      <c r="S50" s="26"/>
      <c r="T50" s="7" t="s">
        <v>295</v>
      </c>
    </row>
    <row r="51" spans="1:20" s="22" customFormat="1" ht="12.75">
      <c r="A51" s="7" t="s">
        <v>253</v>
      </c>
      <c r="B51" s="7"/>
      <c r="C51" s="7"/>
      <c r="D51" s="7" t="s">
        <v>45</v>
      </c>
      <c r="E51" s="7" t="s">
        <v>98</v>
      </c>
      <c r="F51" s="116">
        <v>1265</v>
      </c>
      <c r="G51" s="116" t="s">
        <v>472</v>
      </c>
      <c r="H51" s="116" t="s">
        <v>162</v>
      </c>
      <c r="I51" s="89"/>
      <c r="J51" s="116"/>
      <c r="K51" s="116"/>
      <c r="L51" s="74"/>
      <c r="M51">
        <v>122</v>
      </c>
      <c r="N51">
        <v>122.7</v>
      </c>
      <c r="O51">
        <v>10</v>
      </c>
      <c r="P51" s="116"/>
      <c r="Q51" s="94">
        <f t="shared" si="0"/>
        <v>7.000000000000028</v>
      </c>
      <c r="R51" s="19">
        <v>8</v>
      </c>
      <c r="T51" s="7" t="s">
        <v>295</v>
      </c>
    </row>
    <row r="52" spans="1:20" s="7" customFormat="1" ht="12.75">
      <c r="A52" s="7" t="s">
        <v>253</v>
      </c>
      <c r="D52" s="7" t="s">
        <v>45</v>
      </c>
      <c r="E52" s="7" t="s">
        <v>98</v>
      </c>
      <c r="F52" s="116">
        <v>1265</v>
      </c>
      <c r="G52" s="116" t="s">
        <v>472</v>
      </c>
      <c r="H52" s="116" t="s">
        <v>162</v>
      </c>
      <c r="I52" s="90"/>
      <c r="J52" s="116"/>
      <c r="K52" s="116"/>
      <c r="L52" s="19"/>
      <c r="M52">
        <v>124.6</v>
      </c>
      <c r="N52">
        <v>125</v>
      </c>
      <c r="O52">
        <v>10</v>
      </c>
      <c r="P52" s="116"/>
      <c r="Q52" s="94">
        <f t="shared" si="0"/>
        <v>4.000000000000057</v>
      </c>
      <c r="R52" s="19">
        <v>8</v>
      </c>
      <c r="T52" s="7" t="s">
        <v>295</v>
      </c>
    </row>
    <row r="53" spans="1:20" s="7" customFormat="1" ht="12.75">
      <c r="A53" s="7" t="s">
        <v>253</v>
      </c>
      <c r="D53" s="7" t="s">
        <v>45</v>
      </c>
      <c r="E53" s="7" t="s">
        <v>98</v>
      </c>
      <c r="F53" s="116">
        <v>1265</v>
      </c>
      <c r="G53" s="116" t="s">
        <v>472</v>
      </c>
      <c r="H53" s="116" t="s">
        <v>162</v>
      </c>
      <c r="I53" s="90"/>
      <c r="J53" s="116"/>
      <c r="K53" s="116"/>
      <c r="L53" s="19"/>
      <c r="M53">
        <v>125.8</v>
      </c>
      <c r="N53">
        <v>126.2</v>
      </c>
      <c r="O53">
        <v>10</v>
      </c>
      <c r="P53" s="116"/>
      <c r="Q53" s="94">
        <f t="shared" si="0"/>
        <v>4.000000000000057</v>
      </c>
      <c r="R53" s="19">
        <v>8</v>
      </c>
      <c r="T53" s="7" t="s">
        <v>295</v>
      </c>
    </row>
    <row r="54" spans="1:20" s="7" customFormat="1" ht="12.75">
      <c r="A54" s="7" t="s">
        <v>253</v>
      </c>
      <c r="D54" s="7" t="s">
        <v>45</v>
      </c>
      <c r="E54" s="7" t="s">
        <v>98</v>
      </c>
      <c r="F54" s="116">
        <v>1265</v>
      </c>
      <c r="G54" s="116" t="s">
        <v>472</v>
      </c>
      <c r="H54" s="116" t="s">
        <v>162</v>
      </c>
      <c r="I54" s="90"/>
      <c r="J54" s="116"/>
      <c r="K54" s="116"/>
      <c r="L54" s="19"/>
      <c r="M54">
        <v>126.6</v>
      </c>
      <c r="N54">
        <v>127.5</v>
      </c>
      <c r="O54">
        <v>10</v>
      </c>
      <c r="P54" s="116"/>
      <c r="Q54" s="94">
        <f t="shared" si="0"/>
        <v>9.000000000000057</v>
      </c>
      <c r="R54" s="19">
        <v>8</v>
      </c>
      <c r="T54" s="7" t="s">
        <v>295</v>
      </c>
    </row>
    <row r="55" spans="1:20" s="7" customFormat="1" ht="12.75">
      <c r="A55" s="7" t="s">
        <v>253</v>
      </c>
      <c r="D55" s="7" t="s">
        <v>45</v>
      </c>
      <c r="E55" s="7" t="s">
        <v>98</v>
      </c>
      <c r="F55" s="116">
        <v>1265</v>
      </c>
      <c r="G55" s="116" t="s">
        <v>473</v>
      </c>
      <c r="H55" s="116" t="s">
        <v>162</v>
      </c>
      <c r="I55" s="90"/>
      <c r="J55" s="116"/>
      <c r="K55" s="116"/>
      <c r="L55" s="19"/>
      <c r="M55">
        <v>327</v>
      </c>
      <c r="N55"/>
      <c r="O55"/>
      <c r="P55" s="116"/>
      <c r="Q55" s="94">
        <v>1</v>
      </c>
      <c r="R55" s="19">
        <v>8</v>
      </c>
      <c r="T55" s="7" t="s">
        <v>295</v>
      </c>
    </row>
    <row r="56" spans="1:20" s="7" customFormat="1" ht="12.75">
      <c r="A56" s="7" t="s">
        <v>253</v>
      </c>
      <c r="D56" s="7" t="s">
        <v>45</v>
      </c>
      <c r="E56" s="7" t="s">
        <v>98</v>
      </c>
      <c r="F56" s="116">
        <v>1265</v>
      </c>
      <c r="G56" s="116" t="s">
        <v>472</v>
      </c>
      <c r="H56" s="116" t="s">
        <v>291</v>
      </c>
      <c r="I56" s="90"/>
      <c r="J56" s="116"/>
      <c r="K56" s="116"/>
      <c r="L56" s="19"/>
      <c r="M56">
        <v>121</v>
      </c>
      <c r="N56">
        <v>123</v>
      </c>
      <c r="O56">
        <v>10</v>
      </c>
      <c r="P56" s="116"/>
      <c r="Q56" s="94">
        <f t="shared" si="0"/>
        <v>20</v>
      </c>
      <c r="R56" s="19">
        <v>8</v>
      </c>
      <c r="T56" s="7" t="s">
        <v>295</v>
      </c>
    </row>
    <row r="57" spans="1:20" s="7" customFormat="1" ht="12.75">
      <c r="A57" s="7" t="s">
        <v>253</v>
      </c>
      <c r="D57" s="7" t="s">
        <v>45</v>
      </c>
      <c r="E57" s="7" t="s">
        <v>98</v>
      </c>
      <c r="F57" s="116">
        <v>1265</v>
      </c>
      <c r="G57" s="116" t="s">
        <v>472</v>
      </c>
      <c r="H57" s="116" t="s">
        <v>291</v>
      </c>
      <c r="I57" s="90"/>
      <c r="J57" s="116"/>
      <c r="K57" s="116"/>
      <c r="L57" s="19"/>
      <c r="M57">
        <v>125.7</v>
      </c>
      <c r="N57">
        <v>126.4</v>
      </c>
      <c r="O57">
        <v>10</v>
      </c>
      <c r="P57" s="116"/>
      <c r="Q57" s="94">
        <f t="shared" si="0"/>
        <v>7.000000000000028</v>
      </c>
      <c r="R57" s="19">
        <v>8</v>
      </c>
      <c r="T57" s="7" t="s">
        <v>295</v>
      </c>
    </row>
    <row r="58" spans="1:20" s="22" customFormat="1" ht="12.75">
      <c r="A58" s="7" t="s">
        <v>253</v>
      </c>
      <c r="B58" s="7"/>
      <c r="C58" s="7"/>
      <c r="D58" s="7" t="s">
        <v>45</v>
      </c>
      <c r="E58" s="7" t="s">
        <v>98</v>
      </c>
      <c r="F58" s="116">
        <v>1266</v>
      </c>
      <c r="G58" s="116" t="s">
        <v>474</v>
      </c>
      <c r="H58" s="116" t="s">
        <v>162</v>
      </c>
      <c r="I58" s="89"/>
      <c r="J58" s="116"/>
      <c r="K58" s="116"/>
      <c r="M58">
        <v>96.6</v>
      </c>
      <c r="N58"/>
      <c r="O58"/>
      <c r="P58" s="116"/>
      <c r="Q58" s="94">
        <v>1</v>
      </c>
      <c r="R58" s="19">
        <v>8</v>
      </c>
      <c r="T58" s="7" t="s">
        <v>295</v>
      </c>
    </row>
    <row r="59" spans="1:20" s="22" customFormat="1" ht="12.75">
      <c r="A59" s="7" t="s">
        <v>253</v>
      </c>
      <c r="B59" s="7"/>
      <c r="C59" s="7"/>
      <c r="D59" s="7" t="s">
        <v>45</v>
      </c>
      <c r="E59" s="7" t="s">
        <v>98</v>
      </c>
      <c r="F59" s="116">
        <v>1266</v>
      </c>
      <c r="G59" s="116" t="s">
        <v>474</v>
      </c>
      <c r="H59" s="116" t="s">
        <v>162</v>
      </c>
      <c r="I59" s="89"/>
      <c r="J59" s="116"/>
      <c r="K59" s="116"/>
      <c r="M59">
        <v>97.1</v>
      </c>
      <c r="N59"/>
      <c r="O59"/>
      <c r="P59" s="116"/>
      <c r="Q59" s="94">
        <v>1</v>
      </c>
      <c r="R59" s="19">
        <v>8</v>
      </c>
      <c r="T59" s="7" t="s">
        <v>295</v>
      </c>
    </row>
    <row r="60" spans="1:20" s="22" customFormat="1" ht="12.75">
      <c r="A60" s="7" t="s">
        <v>253</v>
      </c>
      <c r="B60" s="7"/>
      <c r="C60" s="7"/>
      <c r="D60" s="7" t="s">
        <v>45</v>
      </c>
      <c r="E60" s="7" t="s">
        <v>98</v>
      </c>
      <c r="F60" s="116">
        <v>1266</v>
      </c>
      <c r="G60" s="116" t="s">
        <v>474</v>
      </c>
      <c r="H60" s="116" t="s">
        <v>162</v>
      </c>
      <c r="I60" s="89"/>
      <c r="J60" s="116"/>
      <c r="K60" s="116"/>
      <c r="M60">
        <v>97.7</v>
      </c>
      <c r="N60"/>
      <c r="O60"/>
      <c r="P60" s="116"/>
      <c r="Q60" s="94">
        <v>1</v>
      </c>
      <c r="R60" s="19">
        <v>8</v>
      </c>
      <c r="T60" s="7" t="s">
        <v>295</v>
      </c>
    </row>
    <row r="61" spans="1:20" s="22" customFormat="1" ht="12.75">
      <c r="A61" s="7" t="s">
        <v>253</v>
      </c>
      <c r="B61" s="7"/>
      <c r="C61" s="7"/>
      <c r="D61" s="7" t="s">
        <v>45</v>
      </c>
      <c r="E61" s="7" t="s">
        <v>98</v>
      </c>
      <c r="F61" s="116">
        <v>1266</v>
      </c>
      <c r="G61" s="116" t="s">
        <v>474</v>
      </c>
      <c r="H61" s="116" t="s">
        <v>162</v>
      </c>
      <c r="I61" s="89"/>
      <c r="J61" s="116"/>
      <c r="K61" s="116"/>
      <c r="M61">
        <v>98.3</v>
      </c>
      <c r="N61"/>
      <c r="O61"/>
      <c r="P61" s="116"/>
      <c r="Q61" s="94">
        <v>1</v>
      </c>
      <c r="R61" s="19">
        <v>8</v>
      </c>
      <c r="T61" s="7" t="s">
        <v>295</v>
      </c>
    </row>
    <row r="62" spans="1:20" s="22" customFormat="1" ht="12.75">
      <c r="A62" s="7" t="s">
        <v>253</v>
      </c>
      <c r="B62" s="7"/>
      <c r="C62" s="7"/>
      <c r="D62" s="7" t="s">
        <v>45</v>
      </c>
      <c r="E62" s="7" t="s">
        <v>98</v>
      </c>
      <c r="F62" s="116">
        <v>1266</v>
      </c>
      <c r="G62" s="116" t="s">
        <v>469</v>
      </c>
      <c r="H62" s="116" t="s">
        <v>162</v>
      </c>
      <c r="I62" s="89"/>
      <c r="J62" s="116"/>
      <c r="K62" s="116"/>
      <c r="M62">
        <v>217</v>
      </c>
      <c r="N62"/>
      <c r="O62"/>
      <c r="P62" s="116"/>
      <c r="Q62" s="94">
        <v>1</v>
      </c>
      <c r="R62" s="19">
        <v>8</v>
      </c>
      <c r="T62" s="7" t="s">
        <v>295</v>
      </c>
    </row>
    <row r="63" spans="1:20" s="7" customFormat="1" ht="12.75">
      <c r="A63" s="7" t="s">
        <v>253</v>
      </c>
      <c r="D63" s="7" t="s">
        <v>45</v>
      </c>
      <c r="E63" s="7" t="s">
        <v>98</v>
      </c>
      <c r="F63" s="116">
        <v>1266</v>
      </c>
      <c r="G63" s="116" t="s">
        <v>469</v>
      </c>
      <c r="H63" s="116" t="s">
        <v>162</v>
      </c>
      <c r="I63" s="90"/>
      <c r="J63" s="116"/>
      <c r="K63" s="116"/>
      <c r="M63">
        <v>217.75</v>
      </c>
      <c r="N63"/>
      <c r="O63"/>
      <c r="P63" s="116"/>
      <c r="Q63" s="94">
        <v>1</v>
      </c>
      <c r="R63" s="19">
        <v>8</v>
      </c>
      <c r="T63" s="7" t="s">
        <v>295</v>
      </c>
    </row>
    <row r="64" spans="1:20" s="9" customFormat="1" ht="12.75">
      <c r="A64" s="7" t="s">
        <v>253</v>
      </c>
      <c r="B64" s="7"/>
      <c r="C64" s="7"/>
      <c r="D64" s="7" t="s">
        <v>45</v>
      </c>
      <c r="E64" s="7" t="s">
        <v>98</v>
      </c>
      <c r="F64" s="116">
        <v>1266</v>
      </c>
      <c r="G64" s="116" t="s">
        <v>469</v>
      </c>
      <c r="H64" s="116" t="s">
        <v>162</v>
      </c>
      <c r="I64" s="58"/>
      <c r="J64" s="116"/>
      <c r="K64" s="116"/>
      <c r="M64">
        <v>218.5</v>
      </c>
      <c r="N64"/>
      <c r="O64"/>
      <c r="P64" s="116"/>
      <c r="Q64" s="94">
        <v>1</v>
      </c>
      <c r="R64" s="19">
        <v>8</v>
      </c>
      <c r="S64" s="22"/>
      <c r="T64" s="7" t="s">
        <v>295</v>
      </c>
    </row>
    <row r="65" spans="1:20" s="26" customFormat="1" ht="12.75">
      <c r="A65" s="7" t="s">
        <v>253</v>
      </c>
      <c r="B65" s="7"/>
      <c r="C65" s="7"/>
      <c r="D65" s="7" t="s">
        <v>45</v>
      </c>
      <c r="E65" s="7" t="s">
        <v>98</v>
      </c>
      <c r="F65" s="116">
        <v>1266</v>
      </c>
      <c r="G65" s="116" t="s">
        <v>578</v>
      </c>
      <c r="H65" s="116" t="s">
        <v>291</v>
      </c>
      <c r="I65" s="89"/>
      <c r="J65" s="116"/>
      <c r="K65" s="116"/>
      <c r="L65" s="22"/>
      <c r="M65">
        <v>280</v>
      </c>
      <c r="N65">
        <v>302</v>
      </c>
      <c r="O65">
        <v>100</v>
      </c>
      <c r="P65" s="116"/>
      <c r="Q65" s="94">
        <f>(N65-M65)*100/O65</f>
        <v>22</v>
      </c>
      <c r="R65" s="19">
        <v>8</v>
      </c>
      <c r="S65" s="22"/>
      <c r="T65" s="7" t="s">
        <v>295</v>
      </c>
    </row>
    <row r="66" spans="1:20" s="26" customFormat="1" ht="12.75">
      <c r="A66" s="7" t="s">
        <v>253</v>
      </c>
      <c r="B66" s="7"/>
      <c r="C66" s="7"/>
      <c r="D66" s="7" t="s">
        <v>45</v>
      </c>
      <c r="E66" s="7" t="s">
        <v>98</v>
      </c>
      <c r="F66" s="116">
        <v>1266</v>
      </c>
      <c r="G66" s="116" t="s">
        <v>578</v>
      </c>
      <c r="H66" s="116" t="s">
        <v>293</v>
      </c>
      <c r="I66" s="89"/>
      <c r="J66" s="116"/>
      <c r="K66" s="116"/>
      <c r="L66" s="22"/>
      <c r="M66">
        <v>280</v>
      </c>
      <c r="N66">
        <v>302</v>
      </c>
      <c r="O66">
        <v>100</v>
      </c>
      <c r="P66" s="116"/>
      <c r="Q66" s="94">
        <f>(N66-M66)*100/O66</f>
        <v>22</v>
      </c>
      <c r="R66" s="19">
        <v>8</v>
      </c>
      <c r="S66" s="22"/>
      <c r="T66" s="7" t="s">
        <v>295</v>
      </c>
    </row>
    <row r="67" spans="1:20" s="26" customFormat="1" ht="12.75">
      <c r="A67" s="7" t="s">
        <v>253</v>
      </c>
      <c r="B67" s="7"/>
      <c r="C67" s="7"/>
      <c r="D67" s="7" t="s">
        <v>45</v>
      </c>
      <c r="E67" s="7" t="s">
        <v>98</v>
      </c>
      <c r="F67" s="116">
        <v>1266</v>
      </c>
      <c r="G67" s="116" t="s">
        <v>578</v>
      </c>
      <c r="H67" s="116" t="s">
        <v>293</v>
      </c>
      <c r="I67" s="89"/>
      <c r="J67" s="116"/>
      <c r="K67" s="116"/>
      <c r="L67" s="22"/>
      <c r="M67">
        <v>300.25</v>
      </c>
      <c r="N67"/>
      <c r="O67"/>
      <c r="P67" s="116"/>
      <c r="Q67" s="94">
        <v>1</v>
      </c>
      <c r="R67" s="19">
        <v>8</v>
      </c>
      <c r="S67" s="22"/>
      <c r="T67" s="7" t="s">
        <v>295</v>
      </c>
    </row>
    <row r="68" spans="1:20" s="26" customFormat="1" ht="12.75">
      <c r="A68" s="7" t="s">
        <v>253</v>
      </c>
      <c r="B68" s="7"/>
      <c r="C68" s="7"/>
      <c r="D68" s="7" t="s">
        <v>45</v>
      </c>
      <c r="E68" s="7" t="s">
        <v>98</v>
      </c>
      <c r="F68" s="116">
        <v>1266</v>
      </c>
      <c r="G68" s="116" t="s">
        <v>578</v>
      </c>
      <c r="H68" s="116" t="s">
        <v>293</v>
      </c>
      <c r="I68" s="89"/>
      <c r="J68" s="116"/>
      <c r="K68" s="116"/>
      <c r="L68" s="22"/>
      <c r="M68">
        <v>300.5</v>
      </c>
      <c r="N68"/>
      <c r="O68"/>
      <c r="P68" s="116"/>
      <c r="Q68" s="94">
        <v>1</v>
      </c>
      <c r="R68" s="19">
        <v>8</v>
      </c>
      <c r="S68" s="22"/>
      <c r="T68" s="7" t="s">
        <v>295</v>
      </c>
    </row>
    <row r="69" spans="1:20" s="26" customFormat="1" ht="12.75">
      <c r="A69" s="7" t="s">
        <v>253</v>
      </c>
      <c r="B69" s="7"/>
      <c r="C69" s="7"/>
      <c r="D69" s="7" t="s">
        <v>45</v>
      </c>
      <c r="E69" s="7" t="s">
        <v>98</v>
      </c>
      <c r="F69" s="116">
        <v>1266</v>
      </c>
      <c r="G69" s="116" t="s">
        <v>578</v>
      </c>
      <c r="H69" s="116" t="s">
        <v>293</v>
      </c>
      <c r="I69" s="89"/>
      <c r="J69" s="116"/>
      <c r="K69" s="116"/>
      <c r="L69" s="22"/>
      <c r="M69">
        <v>300.75</v>
      </c>
      <c r="N69"/>
      <c r="O69"/>
      <c r="P69" s="116"/>
      <c r="Q69" s="94">
        <v>1</v>
      </c>
      <c r="R69" s="19">
        <v>8</v>
      </c>
      <c r="S69" s="22"/>
      <c r="T69" s="7" t="s">
        <v>295</v>
      </c>
    </row>
    <row r="70" spans="1:20" s="22" customFormat="1" ht="12.75">
      <c r="A70" s="7" t="s">
        <v>253</v>
      </c>
      <c r="B70" s="7"/>
      <c r="C70" s="7"/>
      <c r="D70" s="7" t="s">
        <v>45</v>
      </c>
      <c r="E70" s="7" t="s">
        <v>98</v>
      </c>
      <c r="F70" s="116">
        <v>1266</v>
      </c>
      <c r="G70" s="116" t="s">
        <v>473</v>
      </c>
      <c r="H70" s="116" t="s">
        <v>293</v>
      </c>
      <c r="I70" s="89"/>
      <c r="J70" s="116"/>
      <c r="K70" s="116"/>
      <c r="M70">
        <v>319.5</v>
      </c>
      <c r="N70">
        <v>324</v>
      </c>
      <c r="O70">
        <v>100</v>
      </c>
      <c r="P70" s="116"/>
      <c r="Q70" s="94">
        <f>(N70-M70)*100/O70</f>
        <v>4.5</v>
      </c>
      <c r="R70" s="19">
        <v>8</v>
      </c>
      <c r="T70" s="7" t="s">
        <v>295</v>
      </c>
    </row>
    <row r="71" spans="6:18" s="7" customFormat="1" ht="12.75">
      <c r="F71" s="19"/>
      <c r="G71" s="90"/>
      <c r="H71" s="82"/>
      <c r="I71" s="90"/>
      <c r="M71" s="53"/>
      <c r="N71" s="53"/>
      <c r="O71"/>
      <c r="P71" s="20"/>
      <c r="Q71" s="94"/>
      <c r="R71" s="19"/>
    </row>
    <row r="72" spans="6:18" s="7" customFormat="1" ht="12.75">
      <c r="F72" s="19"/>
      <c r="G72" s="90"/>
      <c r="H72" s="82"/>
      <c r="I72" s="90"/>
      <c r="M72" s="53"/>
      <c r="N72" s="53"/>
      <c r="O72"/>
      <c r="P72" s="20"/>
      <c r="Q72" s="94"/>
      <c r="R72" s="19"/>
    </row>
    <row r="73" spans="6:18" s="7" customFormat="1" ht="12.75">
      <c r="F73" s="19"/>
      <c r="G73" s="90"/>
      <c r="H73" s="82"/>
      <c r="I73" s="90"/>
      <c r="M73" s="53"/>
      <c r="N73" s="53"/>
      <c r="O73"/>
      <c r="P73" s="20"/>
      <c r="Q73" s="94"/>
      <c r="R73" s="19"/>
    </row>
    <row r="74" spans="6:18" s="7" customFormat="1" ht="12.75">
      <c r="F74" s="19"/>
      <c r="G74" s="90"/>
      <c r="H74" s="82"/>
      <c r="I74" s="90"/>
      <c r="M74" s="53"/>
      <c r="N74" s="53"/>
      <c r="O74"/>
      <c r="P74" s="20"/>
      <c r="Q74" s="94"/>
      <c r="R74" s="19"/>
    </row>
    <row r="75" spans="1:20" ht="12.75">
      <c r="A75" s="8"/>
      <c r="B75" s="8"/>
      <c r="C75" s="8"/>
      <c r="D75" s="8"/>
      <c r="E75" s="8"/>
      <c r="F75" s="18"/>
      <c r="G75" s="93"/>
      <c r="H75" s="85"/>
      <c r="I75" s="93"/>
      <c r="J75" s="8"/>
      <c r="K75" s="8"/>
      <c r="L75" s="8"/>
      <c r="M75" s="55"/>
      <c r="N75" s="55"/>
      <c r="O75"/>
      <c r="R75" s="18"/>
      <c r="S75" s="8"/>
      <c r="T75" s="8"/>
    </row>
    <row r="76" spans="6:18" s="22" customFormat="1" ht="12.75">
      <c r="F76" s="74"/>
      <c r="G76" s="89"/>
      <c r="H76" s="81"/>
      <c r="I76" s="89"/>
      <c r="M76" s="52"/>
      <c r="N76" s="52"/>
      <c r="O76"/>
      <c r="P76" s="23"/>
      <c r="Q76" s="100"/>
      <c r="R76" s="74"/>
    </row>
    <row r="77" spans="6:18" s="22" customFormat="1" ht="12.75">
      <c r="F77" s="74"/>
      <c r="G77" s="89"/>
      <c r="H77" s="81"/>
      <c r="I77" s="89"/>
      <c r="M77" s="52"/>
      <c r="N77" s="52"/>
      <c r="O77"/>
      <c r="P77" s="23"/>
      <c r="Q77" s="100"/>
      <c r="R77" s="74"/>
    </row>
    <row r="78" spans="6:18" s="22" customFormat="1" ht="12.75">
      <c r="F78" s="74"/>
      <c r="G78" s="89"/>
      <c r="H78" s="81"/>
      <c r="I78" s="89"/>
      <c r="M78" s="52"/>
      <c r="N78" s="52"/>
      <c r="O78"/>
      <c r="P78" s="23"/>
      <c r="Q78" s="100"/>
      <c r="R78" s="74"/>
    </row>
    <row r="79" spans="6:18" s="22" customFormat="1" ht="12.75">
      <c r="F79" s="74"/>
      <c r="G79" s="89"/>
      <c r="H79" s="81"/>
      <c r="I79" s="89"/>
      <c r="M79" s="52"/>
      <c r="N79" s="52"/>
      <c r="O79"/>
      <c r="P79" s="23"/>
      <c r="Q79" s="100"/>
      <c r="R79" s="74"/>
    </row>
    <row r="80" spans="6:18" s="22" customFormat="1" ht="12.75">
      <c r="F80" s="74"/>
      <c r="G80" s="89"/>
      <c r="H80" s="81"/>
      <c r="I80" s="89"/>
      <c r="M80" s="52"/>
      <c r="N80" s="52"/>
      <c r="O80"/>
      <c r="P80" s="23"/>
      <c r="Q80" s="100"/>
      <c r="R80" s="74"/>
    </row>
    <row r="81" spans="6:18" s="22" customFormat="1" ht="12.75">
      <c r="F81" s="74"/>
      <c r="G81" s="89"/>
      <c r="H81" s="81"/>
      <c r="I81" s="89"/>
      <c r="M81" s="52"/>
      <c r="N81" s="52"/>
      <c r="O81"/>
      <c r="P81" s="23"/>
      <c r="Q81" s="100"/>
      <c r="R81" s="74"/>
    </row>
    <row r="82" spans="6:18" s="22" customFormat="1" ht="12.75">
      <c r="F82" s="74"/>
      <c r="G82" s="89"/>
      <c r="H82" s="81"/>
      <c r="I82" s="89"/>
      <c r="M82" s="52"/>
      <c r="N82" s="52"/>
      <c r="O82"/>
      <c r="P82" s="23"/>
      <c r="Q82" s="100"/>
      <c r="R82" s="74"/>
    </row>
    <row r="83" spans="6:18" s="22" customFormat="1" ht="12.75">
      <c r="F83" s="74"/>
      <c r="G83" s="89"/>
      <c r="H83" s="81"/>
      <c r="I83" s="89"/>
      <c r="M83" s="52"/>
      <c r="N83" s="52"/>
      <c r="O83"/>
      <c r="P83" s="23"/>
      <c r="Q83" s="100"/>
      <c r="R83" s="74"/>
    </row>
    <row r="84" spans="6:18" s="22" customFormat="1" ht="12.75">
      <c r="F84" s="74"/>
      <c r="G84" s="89"/>
      <c r="H84" s="81"/>
      <c r="I84" s="89"/>
      <c r="M84" s="52"/>
      <c r="N84" s="52"/>
      <c r="O84"/>
      <c r="P84" s="23"/>
      <c r="Q84" s="100"/>
      <c r="R84" s="74"/>
    </row>
    <row r="85" spans="6:20" s="9" customFormat="1" ht="12.75">
      <c r="F85" s="59"/>
      <c r="G85" s="58"/>
      <c r="H85" s="42"/>
      <c r="I85" s="58"/>
      <c r="M85" s="57"/>
      <c r="N85" s="57"/>
      <c r="O85"/>
      <c r="P85" s="72"/>
      <c r="Q85" s="100"/>
      <c r="R85" s="59"/>
      <c r="S85" s="22"/>
      <c r="T85" s="22"/>
    </row>
    <row r="86" spans="6:20" s="9" customFormat="1" ht="12.75">
      <c r="F86" s="59"/>
      <c r="G86" s="58"/>
      <c r="H86" s="42"/>
      <c r="I86" s="58"/>
      <c r="M86" s="57"/>
      <c r="N86" s="57"/>
      <c r="O86"/>
      <c r="P86" s="72"/>
      <c r="Q86" s="100"/>
      <c r="R86" s="59"/>
      <c r="S86" s="22"/>
      <c r="T86" s="22"/>
    </row>
    <row r="87" spans="6:20" s="9" customFormat="1" ht="12.75">
      <c r="F87" s="59"/>
      <c r="G87" s="58"/>
      <c r="H87" s="42"/>
      <c r="I87" s="58"/>
      <c r="M87" s="57"/>
      <c r="N87" s="57"/>
      <c r="O87"/>
      <c r="P87" s="72"/>
      <c r="Q87" s="100"/>
      <c r="R87" s="59"/>
      <c r="S87" s="22"/>
      <c r="T87" s="22"/>
    </row>
    <row r="88" spans="6:20" s="9" customFormat="1" ht="12.75">
      <c r="F88" s="59"/>
      <c r="G88" s="58"/>
      <c r="H88" s="42"/>
      <c r="I88" s="58"/>
      <c r="M88" s="57"/>
      <c r="N88" s="57"/>
      <c r="O88"/>
      <c r="P88" s="72"/>
      <c r="Q88" s="100"/>
      <c r="R88" s="59"/>
      <c r="S88" s="22"/>
      <c r="T88" s="22"/>
    </row>
    <row r="89" spans="6:20" s="9" customFormat="1" ht="12.75">
      <c r="F89" s="59"/>
      <c r="G89" s="58"/>
      <c r="H89" s="42"/>
      <c r="I89" s="58"/>
      <c r="M89" s="57"/>
      <c r="N89" s="57"/>
      <c r="O89" s="59"/>
      <c r="P89" s="72"/>
      <c r="Q89" s="100"/>
      <c r="R89" s="59"/>
      <c r="S89" s="22"/>
      <c r="T89" s="22"/>
    </row>
    <row r="90" spans="6:18" s="22" customFormat="1" ht="12.75">
      <c r="F90" s="74"/>
      <c r="G90" s="89"/>
      <c r="H90" s="81"/>
      <c r="I90" s="89"/>
      <c r="M90" s="52"/>
      <c r="N90" s="52"/>
      <c r="O90" s="74"/>
      <c r="P90" s="23"/>
      <c r="Q90" s="100"/>
      <c r="R90" s="74"/>
    </row>
    <row r="91" spans="6:18" s="22" customFormat="1" ht="12.75">
      <c r="F91" s="74"/>
      <c r="G91" s="89"/>
      <c r="H91" s="81"/>
      <c r="I91" s="89"/>
      <c r="M91" s="52"/>
      <c r="N91" s="52"/>
      <c r="O91" s="74"/>
      <c r="P91" s="23"/>
      <c r="Q91" s="100"/>
      <c r="R91" s="74"/>
    </row>
    <row r="92" spans="6:18" s="22" customFormat="1" ht="12.75">
      <c r="F92" s="74"/>
      <c r="G92" s="89"/>
      <c r="H92" s="81"/>
      <c r="I92" s="89"/>
      <c r="M92" s="52"/>
      <c r="N92" s="52"/>
      <c r="O92" s="74"/>
      <c r="P92" s="23"/>
      <c r="Q92" s="100"/>
      <c r="R92" s="74"/>
    </row>
    <row r="93" spans="6:20" s="7" customFormat="1" ht="12.75">
      <c r="F93" s="19"/>
      <c r="G93" s="90"/>
      <c r="H93" s="82"/>
      <c r="I93" s="90"/>
      <c r="M93" s="53"/>
      <c r="N93" s="53"/>
      <c r="O93" s="19"/>
      <c r="P93" s="20"/>
      <c r="Q93" s="94"/>
      <c r="R93" s="19"/>
      <c r="T93" s="95"/>
    </row>
    <row r="94" spans="6:20" s="7" customFormat="1" ht="12.75">
      <c r="F94" s="19"/>
      <c r="G94" s="90"/>
      <c r="H94" s="82"/>
      <c r="I94" s="90"/>
      <c r="M94" s="53"/>
      <c r="N94" s="53"/>
      <c r="O94" s="19"/>
      <c r="P94" s="20"/>
      <c r="Q94" s="94"/>
      <c r="R94" s="19"/>
      <c r="T94" s="95"/>
    </row>
    <row r="95" spans="6:18" s="7" customFormat="1" ht="12.75">
      <c r="F95" s="19"/>
      <c r="G95" s="90"/>
      <c r="H95" s="82"/>
      <c r="I95" s="90"/>
      <c r="M95" s="53"/>
      <c r="N95" s="53"/>
      <c r="O95" s="19"/>
      <c r="P95" s="20"/>
      <c r="Q95" s="94"/>
      <c r="R95" s="19"/>
    </row>
    <row r="96" spans="6:18" s="7" customFormat="1" ht="12.75">
      <c r="F96" s="19"/>
      <c r="G96" s="90"/>
      <c r="H96" s="82"/>
      <c r="I96" s="90"/>
      <c r="M96" s="53"/>
      <c r="N96" s="53"/>
      <c r="O96" s="19"/>
      <c r="P96" s="20"/>
      <c r="Q96" s="94"/>
      <c r="R96" s="19"/>
    </row>
    <row r="97" spans="6:20" s="7" customFormat="1" ht="12.75">
      <c r="F97" s="19"/>
      <c r="G97" s="90"/>
      <c r="H97" s="82"/>
      <c r="I97" s="90"/>
      <c r="M97" s="53"/>
      <c r="N97" s="53"/>
      <c r="O97" s="19"/>
      <c r="P97" s="20"/>
      <c r="Q97" s="94"/>
      <c r="R97" s="19"/>
      <c r="T97" s="95"/>
    </row>
    <row r="98" spans="6:20" s="7" customFormat="1" ht="12.75">
      <c r="F98" s="19"/>
      <c r="G98" s="90"/>
      <c r="H98" s="82"/>
      <c r="I98" s="90"/>
      <c r="M98" s="53"/>
      <c r="N98" s="53"/>
      <c r="O98" s="19"/>
      <c r="P98" s="20"/>
      <c r="Q98" s="94"/>
      <c r="R98" s="19"/>
      <c r="T98" s="95"/>
    </row>
    <row r="99" spans="6:20" s="7" customFormat="1" ht="12.75">
      <c r="F99" s="19"/>
      <c r="G99" s="90"/>
      <c r="H99" s="82"/>
      <c r="I99" s="90"/>
      <c r="M99" s="53"/>
      <c r="N99" s="53"/>
      <c r="O99" s="19"/>
      <c r="P99" s="20"/>
      <c r="Q99" s="94"/>
      <c r="R99" s="19"/>
      <c r="T99" s="95"/>
    </row>
    <row r="100" spans="6:19" s="7" customFormat="1" ht="12.75">
      <c r="F100" s="19"/>
      <c r="G100" s="90"/>
      <c r="H100" s="82"/>
      <c r="I100" s="90"/>
      <c r="M100" s="53"/>
      <c r="N100" s="53"/>
      <c r="O100" s="19"/>
      <c r="P100" s="20"/>
      <c r="Q100" s="94"/>
      <c r="R100" s="19"/>
      <c r="S100" s="24"/>
    </row>
    <row r="101" spans="6:19" s="7" customFormat="1" ht="12.75">
      <c r="F101" s="19"/>
      <c r="G101" s="90"/>
      <c r="H101" s="82"/>
      <c r="I101" s="90"/>
      <c r="M101" s="53"/>
      <c r="N101" s="53"/>
      <c r="O101" s="19"/>
      <c r="P101" s="20"/>
      <c r="Q101" s="94"/>
      <c r="R101" s="19"/>
      <c r="S101" s="24"/>
    </row>
    <row r="102" spans="1:20" s="24" customFormat="1" ht="12.75">
      <c r="A102" s="7"/>
      <c r="B102" s="7"/>
      <c r="C102" s="7"/>
      <c r="D102" s="7"/>
      <c r="E102" s="7"/>
      <c r="F102" s="19"/>
      <c r="G102" s="90"/>
      <c r="H102" s="82"/>
      <c r="I102" s="90"/>
      <c r="J102" s="7"/>
      <c r="K102" s="7"/>
      <c r="L102" s="7"/>
      <c r="M102" s="53"/>
      <c r="N102" s="53"/>
      <c r="O102" s="19"/>
      <c r="P102" s="20"/>
      <c r="Q102" s="94"/>
      <c r="R102" s="19"/>
      <c r="S102" s="7"/>
      <c r="T102" s="7"/>
    </row>
    <row r="103" spans="1:20" s="12" customFormat="1" ht="12.75">
      <c r="A103" s="8"/>
      <c r="B103" s="8"/>
      <c r="C103" s="8"/>
      <c r="D103" s="8"/>
      <c r="E103" s="8"/>
      <c r="F103" s="18"/>
      <c r="G103" s="93"/>
      <c r="H103" s="85"/>
      <c r="I103" s="93"/>
      <c r="J103" s="8"/>
      <c r="K103" s="8"/>
      <c r="L103" s="8"/>
      <c r="M103" s="55"/>
      <c r="N103" s="55"/>
      <c r="O103" s="18"/>
      <c r="P103" s="5"/>
      <c r="Q103" s="47"/>
      <c r="R103" s="18"/>
      <c r="S103" s="8"/>
      <c r="T103" s="8"/>
    </row>
    <row r="104" spans="6:20" s="9" customFormat="1" ht="12.75">
      <c r="F104" s="59"/>
      <c r="G104" s="58"/>
      <c r="H104" s="42"/>
      <c r="I104" s="58"/>
      <c r="M104" s="57"/>
      <c r="N104" s="57"/>
      <c r="O104" s="59"/>
      <c r="P104" s="72"/>
      <c r="Q104" s="60"/>
      <c r="R104" s="59"/>
      <c r="S104" s="22"/>
      <c r="T104" s="22"/>
    </row>
    <row r="105" spans="6:18" s="7" customFormat="1" ht="12.75">
      <c r="F105" s="19"/>
      <c r="G105" s="90"/>
      <c r="H105" s="82"/>
      <c r="I105" s="90"/>
      <c r="M105" s="53"/>
      <c r="N105" s="53"/>
      <c r="O105" s="19"/>
      <c r="P105" s="20"/>
      <c r="Q105" s="94"/>
      <c r="R105" s="19"/>
    </row>
    <row r="106" spans="6:18" s="7" customFormat="1" ht="12.75">
      <c r="F106" s="19"/>
      <c r="G106" s="90"/>
      <c r="H106" s="82"/>
      <c r="I106" s="90"/>
      <c r="M106" s="53"/>
      <c r="N106" s="53"/>
      <c r="O106" s="19"/>
      <c r="P106" s="20"/>
      <c r="Q106" s="94"/>
      <c r="R106" s="19"/>
    </row>
    <row r="107" spans="6:18" s="7" customFormat="1" ht="12.75">
      <c r="F107" s="19"/>
      <c r="G107" s="90"/>
      <c r="H107" s="82"/>
      <c r="I107" s="90"/>
      <c r="M107" s="53"/>
      <c r="N107" s="53"/>
      <c r="O107" s="19"/>
      <c r="P107" s="20"/>
      <c r="Q107" s="94"/>
      <c r="R107" s="19"/>
    </row>
    <row r="108" spans="6:18" s="7" customFormat="1" ht="12.75">
      <c r="F108" s="19"/>
      <c r="G108" s="90"/>
      <c r="H108" s="82"/>
      <c r="I108" s="90"/>
      <c r="M108" s="53"/>
      <c r="N108" s="53"/>
      <c r="O108" s="19"/>
      <c r="P108" s="20"/>
      <c r="Q108" s="94"/>
      <c r="R108" s="19"/>
    </row>
    <row r="109" spans="6:18" s="7" customFormat="1" ht="12.75">
      <c r="F109" s="19"/>
      <c r="G109" s="90"/>
      <c r="H109" s="82"/>
      <c r="I109" s="90"/>
      <c r="M109" s="53"/>
      <c r="N109" s="53"/>
      <c r="O109" s="19"/>
      <c r="P109" s="20"/>
      <c r="Q109" s="94"/>
      <c r="R109" s="19"/>
    </row>
    <row r="110" spans="6:18" s="7" customFormat="1" ht="12.75">
      <c r="F110" s="19"/>
      <c r="G110" s="90"/>
      <c r="H110" s="82"/>
      <c r="I110" s="90"/>
      <c r="M110" s="53"/>
      <c r="N110" s="53"/>
      <c r="O110" s="19"/>
      <c r="P110" s="20"/>
      <c r="Q110" s="94"/>
      <c r="R110" s="19"/>
    </row>
    <row r="111" spans="6:20" s="7" customFormat="1" ht="12.75">
      <c r="F111" s="19"/>
      <c r="G111" s="90"/>
      <c r="H111" s="82"/>
      <c r="I111" s="90"/>
      <c r="M111" s="53"/>
      <c r="N111" s="53"/>
      <c r="O111" s="19"/>
      <c r="P111" s="20"/>
      <c r="Q111" s="94"/>
      <c r="R111" s="19"/>
      <c r="T111" s="73"/>
    </row>
    <row r="112" spans="1:20" s="26" customFormat="1" ht="12.75">
      <c r="A112" s="22"/>
      <c r="B112" s="22"/>
      <c r="C112" s="22"/>
      <c r="D112" s="22"/>
      <c r="E112" s="22"/>
      <c r="F112" s="74"/>
      <c r="G112" s="89"/>
      <c r="H112" s="81"/>
      <c r="I112" s="89"/>
      <c r="J112" s="22"/>
      <c r="K112" s="22"/>
      <c r="L112" s="22"/>
      <c r="M112" s="52"/>
      <c r="N112" s="52"/>
      <c r="O112" s="74"/>
      <c r="P112" s="23"/>
      <c r="Q112" s="100"/>
      <c r="R112" s="74"/>
      <c r="S112" s="22"/>
      <c r="T112" s="22"/>
    </row>
    <row r="113" spans="6:18" s="7" customFormat="1" ht="12.75">
      <c r="F113" s="19"/>
      <c r="G113" s="90"/>
      <c r="H113" s="82"/>
      <c r="I113" s="90"/>
      <c r="M113" s="53"/>
      <c r="N113" s="53"/>
      <c r="O113" s="19"/>
      <c r="P113" s="20"/>
      <c r="Q113" s="94"/>
      <c r="R113" s="19"/>
    </row>
    <row r="114" spans="6:18" s="7" customFormat="1" ht="12.75">
      <c r="F114" s="19"/>
      <c r="G114" s="90"/>
      <c r="H114" s="82"/>
      <c r="I114" s="90"/>
      <c r="M114" s="53"/>
      <c r="N114" s="53"/>
      <c r="O114" s="19"/>
      <c r="P114" s="20"/>
      <c r="Q114" s="94"/>
      <c r="R114" s="19"/>
    </row>
    <row r="115" spans="6:18" s="7" customFormat="1" ht="12.75">
      <c r="F115" s="19"/>
      <c r="G115" s="90"/>
      <c r="H115" s="82"/>
      <c r="I115" s="90"/>
      <c r="M115" s="53"/>
      <c r="N115" s="53"/>
      <c r="O115" s="19"/>
      <c r="P115" s="20"/>
      <c r="Q115" s="94"/>
      <c r="R115" s="19"/>
    </row>
    <row r="116" spans="6:20" s="9" customFormat="1" ht="12.75">
      <c r="F116" s="59"/>
      <c r="G116" s="58"/>
      <c r="H116" s="42"/>
      <c r="I116" s="58"/>
      <c r="M116" s="57"/>
      <c r="N116" s="57"/>
      <c r="O116" s="59"/>
      <c r="P116" s="72"/>
      <c r="Q116" s="100"/>
      <c r="R116" s="59"/>
      <c r="S116" s="22"/>
      <c r="T116" s="22"/>
    </row>
    <row r="118" spans="10:11" ht="12.75">
      <c r="J118" s="6"/>
      <c r="K118" s="6"/>
    </row>
    <row r="119" spans="1:20" s="11" customFormat="1" ht="12.75">
      <c r="A119" s="49"/>
      <c r="B119" s="49"/>
      <c r="C119" s="49"/>
      <c r="D119" s="49"/>
      <c r="E119" s="87"/>
      <c r="F119" s="49"/>
      <c r="G119" s="87"/>
      <c r="H119" s="79"/>
      <c r="I119" s="87"/>
      <c r="J119" s="46"/>
      <c r="K119" s="46"/>
      <c r="L119" s="46"/>
      <c r="M119" s="118"/>
      <c r="N119" s="118"/>
      <c r="O119" s="19"/>
      <c r="P119" s="47"/>
      <c r="Q119" s="47"/>
      <c r="R119" s="119"/>
      <c r="S119" s="49"/>
      <c r="T119" s="87"/>
    </row>
    <row r="120" spans="1:20" s="10" customFormat="1" ht="12.75">
      <c r="A120" s="1"/>
      <c r="B120" s="1"/>
      <c r="C120" s="1"/>
      <c r="D120" s="1"/>
      <c r="E120" s="1"/>
      <c r="F120" s="49"/>
      <c r="G120" s="87"/>
      <c r="H120" s="79"/>
      <c r="I120" s="87"/>
      <c r="J120" s="6"/>
      <c r="K120" s="6"/>
      <c r="L120" s="6"/>
      <c r="M120" s="117"/>
      <c r="N120" s="117"/>
      <c r="O120" s="19"/>
      <c r="P120" s="5"/>
      <c r="Q120" s="47"/>
      <c r="R120" s="49"/>
      <c r="S120" s="1"/>
      <c r="T120" s="1"/>
    </row>
    <row r="121" spans="1:20" s="10" customFormat="1" ht="12.75">
      <c r="A121" s="1"/>
      <c r="B121" s="1"/>
      <c r="C121" s="1"/>
      <c r="D121" s="1"/>
      <c r="E121" s="1"/>
      <c r="F121" s="49"/>
      <c r="G121" s="87"/>
      <c r="H121" s="79"/>
      <c r="I121" s="87"/>
      <c r="J121" s="6"/>
      <c r="K121" s="6"/>
      <c r="L121" s="6"/>
      <c r="M121" s="57"/>
      <c r="N121" s="57"/>
      <c r="O121" s="19"/>
      <c r="P121" s="5"/>
      <c r="Q121" s="47"/>
      <c r="R121" s="49"/>
      <c r="S121" s="1"/>
      <c r="T121" s="1"/>
    </row>
    <row r="122" spans="1:20" s="10" customFormat="1" ht="12.75">
      <c r="A122" s="1"/>
      <c r="B122" s="1"/>
      <c r="C122" s="1"/>
      <c r="D122" s="1"/>
      <c r="E122" s="1"/>
      <c r="F122" s="49"/>
      <c r="G122" s="87"/>
      <c r="H122" s="79"/>
      <c r="I122" s="87"/>
      <c r="J122" s="6"/>
      <c r="K122" s="6"/>
      <c r="L122" s="6"/>
      <c r="M122" s="57"/>
      <c r="N122" s="57"/>
      <c r="O122" s="59"/>
      <c r="P122" s="5"/>
      <c r="Q122" s="47"/>
      <c r="R122" s="49"/>
      <c r="S122" s="1"/>
      <c r="T122" s="1"/>
    </row>
    <row r="123" spans="1:20" s="10" customFormat="1" ht="12.75">
      <c r="A123" s="1"/>
      <c r="B123" s="1"/>
      <c r="C123" s="1"/>
      <c r="D123" s="1"/>
      <c r="E123" s="1"/>
      <c r="F123" s="49"/>
      <c r="G123" s="87"/>
      <c r="H123" s="79"/>
      <c r="I123" s="87"/>
      <c r="J123" s="6"/>
      <c r="K123" s="6"/>
      <c r="L123" s="6"/>
      <c r="M123" s="57"/>
      <c r="N123" s="57"/>
      <c r="O123" s="59"/>
      <c r="P123" s="5"/>
      <c r="Q123" s="47"/>
      <c r="R123" s="49"/>
      <c r="S123" s="1"/>
      <c r="T123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A1" sqref="A1"/>
    </sheetView>
  </sheetViews>
  <sheetFormatPr defaultColWidth="11.00390625" defaultRowHeight="12.75"/>
  <cols>
    <col min="1" max="1" width="5.00390625" style="29" bestFit="1" customWidth="1"/>
    <col min="2" max="2" width="4.125" style="29" bestFit="1" customWidth="1"/>
    <col min="3" max="3" width="4.875" style="29" bestFit="1" customWidth="1"/>
    <col min="4" max="4" width="6.625" style="29" bestFit="1" customWidth="1"/>
    <col min="5" max="5" width="6.875" style="29" bestFit="1" customWidth="1"/>
    <col min="6" max="6" width="4.25390625" style="29" bestFit="1" customWidth="1"/>
    <col min="7" max="7" width="6.00390625" style="29" customWidth="1"/>
    <col min="8" max="8" width="13.00390625" style="29" customWidth="1"/>
    <col min="9" max="9" width="22.00390625" style="29" customWidth="1"/>
    <col min="10" max="11" width="10.75390625" style="29" customWidth="1"/>
    <col min="12" max="12" width="17.75390625" style="29" customWidth="1"/>
    <col min="13" max="16384" width="10.75390625" style="29" customWidth="1"/>
  </cols>
  <sheetData>
    <row r="1" ht="12.75">
      <c r="A1" s="28" t="s">
        <v>283</v>
      </c>
    </row>
    <row r="3" spans="1:10" ht="12.75">
      <c r="A3" s="30" t="s">
        <v>285</v>
      </c>
      <c r="B3" s="30" t="s">
        <v>286</v>
      </c>
      <c r="C3" s="30" t="s">
        <v>22</v>
      </c>
      <c r="D3" s="30" t="s">
        <v>23</v>
      </c>
      <c r="E3" s="30" t="s">
        <v>24</v>
      </c>
      <c r="F3" s="30" t="s">
        <v>25</v>
      </c>
      <c r="G3" s="30" t="s">
        <v>416</v>
      </c>
      <c r="H3" s="30" t="s">
        <v>417</v>
      </c>
      <c r="I3" s="30" t="s">
        <v>418</v>
      </c>
      <c r="J3" s="30"/>
    </row>
    <row r="4" spans="1:10" ht="13.5" thickBot="1">
      <c r="A4" s="32"/>
      <c r="B4" s="32"/>
      <c r="C4" s="32"/>
      <c r="D4" s="32"/>
      <c r="E4" s="32"/>
      <c r="F4" s="32"/>
      <c r="G4" s="32"/>
      <c r="H4" s="32"/>
      <c r="I4" s="32"/>
      <c r="J4" s="30"/>
    </row>
    <row r="5" spans="1:10" ht="13.5" thickTop="1">
      <c r="A5" s="34"/>
      <c r="B5" s="34"/>
      <c r="C5" s="34"/>
      <c r="D5" s="34"/>
      <c r="E5" s="34"/>
      <c r="F5" s="34"/>
      <c r="G5" s="34"/>
      <c r="H5" s="34"/>
      <c r="I5" s="34"/>
      <c r="J5" s="30"/>
    </row>
    <row r="6" spans="1:10" ht="12.75">
      <c r="A6" s="374" t="s">
        <v>419</v>
      </c>
      <c r="B6" s="374"/>
      <c r="C6" s="374"/>
      <c r="D6" s="374"/>
      <c r="E6" s="374"/>
      <c r="F6" s="374"/>
      <c r="G6" s="35"/>
      <c r="H6" s="35">
        <v>2</v>
      </c>
      <c r="I6" s="35" t="s">
        <v>420</v>
      </c>
      <c r="J6" s="30" t="s">
        <v>421</v>
      </c>
    </row>
    <row r="7" spans="1:10" ht="12.75">
      <c r="A7" s="374" t="s">
        <v>431</v>
      </c>
      <c r="B7" s="374"/>
      <c r="C7" s="374"/>
      <c r="D7" s="374"/>
      <c r="E7" s="374"/>
      <c r="F7" s="374"/>
      <c r="G7" s="35"/>
      <c r="H7" s="35">
        <v>2</v>
      </c>
      <c r="I7" s="35" t="s">
        <v>420</v>
      </c>
      <c r="J7" s="30" t="s">
        <v>432</v>
      </c>
    </row>
    <row r="8" spans="1:10" ht="12.75">
      <c r="A8" s="375" t="s">
        <v>433</v>
      </c>
      <c r="B8" s="375"/>
      <c r="C8" s="375"/>
      <c r="D8" s="375"/>
      <c r="E8" s="375"/>
      <c r="F8" s="375"/>
      <c r="G8" s="36"/>
      <c r="H8" s="36">
        <v>16</v>
      </c>
      <c r="I8" s="37" t="s">
        <v>434</v>
      </c>
      <c r="J8" s="30" t="s">
        <v>435</v>
      </c>
    </row>
    <row r="9" spans="1:10" ht="12.75">
      <c r="A9" s="375" t="s">
        <v>436</v>
      </c>
      <c r="B9" s="375"/>
      <c r="C9" s="375"/>
      <c r="D9" s="375"/>
      <c r="E9" s="375"/>
      <c r="F9" s="375"/>
      <c r="G9" s="36"/>
      <c r="H9" s="36">
        <v>16</v>
      </c>
      <c r="I9" s="37" t="s">
        <v>434</v>
      </c>
      <c r="J9" s="30" t="s">
        <v>276</v>
      </c>
    </row>
    <row r="10" spans="1:10" ht="12.75">
      <c r="A10" s="374" t="s">
        <v>277</v>
      </c>
      <c r="B10" s="374"/>
      <c r="C10" s="374"/>
      <c r="D10" s="374"/>
      <c r="E10" s="374"/>
      <c r="F10" s="374"/>
      <c r="G10" s="35"/>
      <c r="H10" s="35">
        <v>2</v>
      </c>
      <c r="I10" s="35" t="s">
        <v>420</v>
      </c>
      <c r="J10" s="30" t="s">
        <v>278</v>
      </c>
    </row>
    <row r="11" spans="1:10" ht="13.5" thickBot="1">
      <c r="A11" s="32"/>
      <c r="B11" s="32"/>
      <c r="C11" s="32"/>
      <c r="D11" s="32"/>
      <c r="E11" s="32"/>
      <c r="F11" s="32"/>
      <c r="G11" s="32"/>
      <c r="H11" s="32"/>
      <c r="I11" s="32"/>
      <c r="J11" s="30"/>
    </row>
    <row r="12" spans="1:10" ht="13.5" thickTop="1">
      <c r="A12" s="36">
        <v>1262</v>
      </c>
      <c r="B12" s="36" t="s">
        <v>279</v>
      </c>
      <c r="C12" s="36" t="s">
        <v>280</v>
      </c>
      <c r="D12" s="36">
        <v>1</v>
      </c>
      <c r="E12" s="36">
        <v>19</v>
      </c>
      <c r="F12" s="36">
        <v>21</v>
      </c>
      <c r="G12" s="36">
        <v>214.73</v>
      </c>
      <c r="H12" s="36">
        <v>16</v>
      </c>
      <c r="I12" s="37" t="s">
        <v>434</v>
      </c>
      <c r="J12" s="30"/>
    </row>
    <row r="13" spans="1:10" ht="12.75">
      <c r="A13" s="37">
        <v>1262</v>
      </c>
      <c r="B13" s="36" t="s">
        <v>279</v>
      </c>
      <c r="C13" s="36" t="s">
        <v>280</v>
      </c>
      <c r="D13" s="37">
        <v>1</v>
      </c>
      <c r="E13" s="37">
        <v>37</v>
      </c>
      <c r="F13" s="37">
        <v>39</v>
      </c>
      <c r="G13" s="37"/>
      <c r="H13" s="36">
        <v>16</v>
      </c>
      <c r="I13" s="37" t="s">
        <v>434</v>
      </c>
      <c r="J13" s="30"/>
    </row>
    <row r="14" spans="1:10" ht="12.75">
      <c r="A14" s="37">
        <v>1262</v>
      </c>
      <c r="B14" s="36" t="s">
        <v>279</v>
      </c>
      <c r="C14" s="36" t="s">
        <v>280</v>
      </c>
      <c r="D14" s="37">
        <v>1</v>
      </c>
      <c r="E14" s="37">
        <v>85</v>
      </c>
      <c r="F14" s="37">
        <v>87</v>
      </c>
      <c r="G14" s="37"/>
      <c r="H14" s="36">
        <v>16</v>
      </c>
      <c r="I14" s="37" t="s">
        <v>434</v>
      </c>
      <c r="J14" s="30"/>
    </row>
    <row r="15" spans="1:10" ht="12.75">
      <c r="A15" s="36">
        <v>1262</v>
      </c>
      <c r="B15" s="36" t="s">
        <v>279</v>
      </c>
      <c r="C15" s="36" t="s">
        <v>280</v>
      </c>
      <c r="D15" s="36">
        <v>1</v>
      </c>
      <c r="E15" s="36">
        <v>110</v>
      </c>
      <c r="F15" s="36">
        <v>112</v>
      </c>
      <c r="G15" s="36"/>
      <c r="H15" s="38">
        <v>16</v>
      </c>
      <c r="I15" s="36" t="s">
        <v>434</v>
      </c>
      <c r="J15" s="30"/>
    </row>
    <row r="16" spans="1:10" ht="12.75">
      <c r="A16" s="39">
        <v>1262</v>
      </c>
      <c r="B16" s="39" t="s">
        <v>279</v>
      </c>
      <c r="C16" s="39" t="s">
        <v>280</v>
      </c>
      <c r="D16" s="39">
        <v>2</v>
      </c>
      <c r="E16" s="39">
        <v>7</v>
      </c>
      <c r="F16" s="39">
        <v>9</v>
      </c>
      <c r="G16" s="39"/>
      <c r="H16" s="36">
        <v>16</v>
      </c>
      <c r="I16" s="39" t="s">
        <v>281</v>
      </c>
      <c r="J16" s="30"/>
    </row>
    <row r="17" spans="1:10" ht="12.75">
      <c r="A17" s="36">
        <v>1262</v>
      </c>
      <c r="B17" s="36" t="s">
        <v>279</v>
      </c>
      <c r="C17" s="36" t="s">
        <v>280</v>
      </c>
      <c r="D17" s="36">
        <v>2</v>
      </c>
      <c r="E17" s="36">
        <v>25</v>
      </c>
      <c r="F17" s="36">
        <v>27</v>
      </c>
      <c r="G17" s="36"/>
      <c r="H17" s="36">
        <v>16</v>
      </c>
      <c r="I17" s="36" t="s">
        <v>281</v>
      </c>
      <c r="J17" s="30"/>
    </row>
    <row r="18" spans="1:10" ht="12.75">
      <c r="A18" s="36">
        <v>1262</v>
      </c>
      <c r="B18" s="36" t="s">
        <v>279</v>
      </c>
      <c r="C18" s="36" t="s">
        <v>280</v>
      </c>
      <c r="D18" s="36">
        <v>2</v>
      </c>
      <c r="E18" s="36">
        <v>40</v>
      </c>
      <c r="F18" s="36">
        <v>42</v>
      </c>
      <c r="G18" s="36"/>
      <c r="H18" s="36">
        <v>16</v>
      </c>
      <c r="I18" s="36" t="s">
        <v>281</v>
      </c>
      <c r="J18" s="30"/>
    </row>
    <row r="19" spans="1:10" ht="12.75">
      <c r="A19" s="36">
        <v>1262</v>
      </c>
      <c r="B19" s="36" t="s">
        <v>279</v>
      </c>
      <c r="C19" s="36" t="s">
        <v>280</v>
      </c>
      <c r="D19" s="36">
        <v>2</v>
      </c>
      <c r="E19" s="36">
        <v>62</v>
      </c>
      <c r="F19" s="36">
        <v>65</v>
      </c>
      <c r="G19" s="36"/>
      <c r="H19" s="36">
        <v>24</v>
      </c>
      <c r="I19" s="36" t="s">
        <v>281</v>
      </c>
      <c r="J19" s="30"/>
    </row>
    <row r="20" spans="1:10" ht="12.75">
      <c r="A20" s="36">
        <v>1262</v>
      </c>
      <c r="B20" s="36" t="s">
        <v>279</v>
      </c>
      <c r="C20" s="36" t="s">
        <v>280</v>
      </c>
      <c r="D20" s="36">
        <v>2</v>
      </c>
      <c r="E20" s="36">
        <v>75</v>
      </c>
      <c r="F20" s="36">
        <v>78</v>
      </c>
      <c r="G20" s="36"/>
      <c r="H20" s="36">
        <v>24</v>
      </c>
      <c r="I20" s="36" t="s">
        <v>281</v>
      </c>
      <c r="J20" s="30"/>
    </row>
    <row r="21" spans="1:10" ht="12.75">
      <c r="A21" s="37">
        <v>1262</v>
      </c>
      <c r="B21" s="36" t="s">
        <v>279</v>
      </c>
      <c r="C21" s="36" t="s">
        <v>280</v>
      </c>
      <c r="D21" s="36">
        <v>2</v>
      </c>
      <c r="E21" s="37">
        <v>100</v>
      </c>
      <c r="F21" s="37">
        <v>102</v>
      </c>
      <c r="G21" s="37"/>
      <c r="H21" s="36">
        <v>16</v>
      </c>
      <c r="I21" s="36" t="s">
        <v>281</v>
      </c>
      <c r="J21" s="30"/>
    </row>
    <row r="22" spans="1:10" ht="12.75">
      <c r="A22" s="37">
        <v>1262</v>
      </c>
      <c r="B22" s="36" t="s">
        <v>279</v>
      </c>
      <c r="C22" s="36" t="s">
        <v>280</v>
      </c>
      <c r="D22" s="36">
        <v>2</v>
      </c>
      <c r="E22" s="37">
        <v>118</v>
      </c>
      <c r="F22" s="37">
        <v>120</v>
      </c>
      <c r="G22" s="37"/>
      <c r="H22" s="36">
        <v>16</v>
      </c>
      <c r="I22" s="36" t="s">
        <v>281</v>
      </c>
      <c r="J22" s="30"/>
    </row>
    <row r="23" spans="1:10" ht="12.75">
      <c r="A23" s="38">
        <v>1262</v>
      </c>
      <c r="B23" s="38" t="s">
        <v>279</v>
      </c>
      <c r="C23" s="38" t="s">
        <v>280</v>
      </c>
      <c r="D23" s="38">
        <v>2</v>
      </c>
      <c r="E23" s="38">
        <v>143</v>
      </c>
      <c r="F23" s="38">
        <v>145</v>
      </c>
      <c r="G23" s="38"/>
      <c r="H23" s="38">
        <v>16</v>
      </c>
      <c r="I23" s="38" t="s">
        <v>281</v>
      </c>
      <c r="J23" s="30"/>
    </row>
    <row r="24" spans="1:10" ht="12.75">
      <c r="A24" s="37">
        <v>1262</v>
      </c>
      <c r="B24" s="36" t="s">
        <v>279</v>
      </c>
      <c r="C24" s="36" t="s">
        <v>280</v>
      </c>
      <c r="D24" s="37">
        <v>3</v>
      </c>
      <c r="E24" s="37">
        <v>19</v>
      </c>
      <c r="F24" s="37">
        <v>21</v>
      </c>
      <c r="G24" s="37"/>
      <c r="H24" s="36">
        <v>16</v>
      </c>
      <c r="I24" s="37" t="s">
        <v>434</v>
      </c>
      <c r="J24" s="30"/>
    </row>
    <row r="25" spans="1:10" ht="12.75">
      <c r="A25" s="37">
        <v>1262</v>
      </c>
      <c r="B25" s="36" t="s">
        <v>279</v>
      </c>
      <c r="C25" s="36" t="s">
        <v>280</v>
      </c>
      <c r="D25" s="37">
        <v>3</v>
      </c>
      <c r="E25" s="37">
        <v>64</v>
      </c>
      <c r="F25" s="37">
        <v>66</v>
      </c>
      <c r="G25" s="37"/>
      <c r="H25" s="36">
        <v>16</v>
      </c>
      <c r="I25" s="37" t="s">
        <v>434</v>
      </c>
      <c r="J25" s="30"/>
    </row>
    <row r="26" spans="1:10" ht="12.75">
      <c r="A26" s="37">
        <v>1262</v>
      </c>
      <c r="B26" s="36" t="s">
        <v>279</v>
      </c>
      <c r="C26" s="36" t="s">
        <v>280</v>
      </c>
      <c r="D26" s="37">
        <v>3</v>
      </c>
      <c r="E26" s="37">
        <v>79</v>
      </c>
      <c r="F26" s="37">
        <v>81</v>
      </c>
      <c r="G26" s="37"/>
      <c r="H26" s="36">
        <v>16</v>
      </c>
      <c r="I26" s="37" t="s">
        <v>434</v>
      </c>
      <c r="J26" s="30"/>
    </row>
    <row r="27" spans="1:10" ht="12.75">
      <c r="A27" s="37">
        <v>1262</v>
      </c>
      <c r="B27" s="36" t="s">
        <v>279</v>
      </c>
      <c r="C27" s="36" t="s">
        <v>280</v>
      </c>
      <c r="D27" s="37">
        <v>3</v>
      </c>
      <c r="E27" s="37">
        <v>91</v>
      </c>
      <c r="F27" s="37">
        <v>93</v>
      </c>
      <c r="G27" s="37"/>
      <c r="H27" s="36">
        <v>16</v>
      </c>
      <c r="I27" s="37" t="s">
        <v>434</v>
      </c>
      <c r="J27" s="30"/>
    </row>
    <row r="28" spans="1:10" ht="12.75">
      <c r="A28" s="37">
        <v>1262</v>
      </c>
      <c r="B28" s="36" t="s">
        <v>279</v>
      </c>
      <c r="C28" s="36" t="s">
        <v>280</v>
      </c>
      <c r="D28" s="37">
        <v>3</v>
      </c>
      <c r="E28" s="37">
        <v>124</v>
      </c>
      <c r="F28" s="37">
        <v>126</v>
      </c>
      <c r="G28" s="37"/>
      <c r="H28" s="36">
        <v>16</v>
      </c>
      <c r="I28" s="37" t="s">
        <v>434</v>
      </c>
      <c r="J28" s="30"/>
    </row>
    <row r="29" spans="1:10" ht="12.75">
      <c r="A29" s="38">
        <v>1262</v>
      </c>
      <c r="B29" s="38" t="s">
        <v>279</v>
      </c>
      <c r="C29" s="38" t="s">
        <v>280</v>
      </c>
      <c r="D29" s="38">
        <v>3</v>
      </c>
      <c r="E29" s="38">
        <v>142</v>
      </c>
      <c r="F29" s="38">
        <v>144</v>
      </c>
      <c r="G29" s="38"/>
      <c r="H29" s="38">
        <v>16</v>
      </c>
      <c r="I29" s="38" t="s">
        <v>434</v>
      </c>
      <c r="J29" s="30"/>
    </row>
    <row r="30" spans="1:10" ht="12.75">
      <c r="A30" s="37">
        <v>1262</v>
      </c>
      <c r="B30" s="36" t="s">
        <v>279</v>
      </c>
      <c r="C30" s="36" t="s">
        <v>280</v>
      </c>
      <c r="D30" s="37">
        <v>4</v>
      </c>
      <c r="E30" s="37">
        <v>16</v>
      </c>
      <c r="F30" s="37">
        <v>18</v>
      </c>
      <c r="G30" s="37"/>
      <c r="H30" s="36">
        <v>16</v>
      </c>
      <c r="I30" s="37" t="s">
        <v>434</v>
      </c>
      <c r="J30" s="30"/>
    </row>
    <row r="31" spans="1:10" ht="12.75">
      <c r="A31" s="37">
        <v>1262</v>
      </c>
      <c r="B31" s="36" t="s">
        <v>279</v>
      </c>
      <c r="C31" s="36" t="s">
        <v>280</v>
      </c>
      <c r="D31" s="37">
        <v>4</v>
      </c>
      <c r="E31" s="37">
        <v>40</v>
      </c>
      <c r="F31" s="37">
        <v>42</v>
      </c>
      <c r="G31" s="37"/>
      <c r="H31" s="36">
        <v>16</v>
      </c>
      <c r="I31" s="37" t="s">
        <v>434</v>
      </c>
      <c r="J31" s="30"/>
    </row>
    <row r="32" spans="1:10" ht="12.75">
      <c r="A32" s="37">
        <v>1262</v>
      </c>
      <c r="B32" s="36" t="s">
        <v>279</v>
      </c>
      <c r="C32" s="36" t="s">
        <v>280</v>
      </c>
      <c r="D32" s="37">
        <v>4</v>
      </c>
      <c r="E32" s="37">
        <v>76</v>
      </c>
      <c r="F32" s="37">
        <v>78</v>
      </c>
      <c r="G32" s="37"/>
      <c r="H32" s="36">
        <v>16</v>
      </c>
      <c r="I32" s="37" t="s">
        <v>434</v>
      </c>
      <c r="J32" s="30"/>
    </row>
    <row r="33" spans="1:10" ht="12.75">
      <c r="A33" s="37">
        <v>1262</v>
      </c>
      <c r="B33" s="36" t="s">
        <v>279</v>
      </c>
      <c r="C33" s="36" t="s">
        <v>280</v>
      </c>
      <c r="D33" s="37">
        <v>4</v>
      </c>
      <c r="E33" s="37">
        <v>88</v>
      </c>
      <c r="F33" s="37">
        <v>90</v>
      </c>
      <c r="G33" s="37"/>
      <c r="H33" s="36">
        <v>16</v>
      </c>
      <c r="I33" s="37" t="s">
        <v>434</v>
      </c>
      <c r="J33" s="30"/>
    </row>
    <row r="34" spans="1:10" ht="12.75">
      <c r="A34" s="37">
        <v>1262</v>
      </c>
      <c r="B34" s="36" t="s">
        <v>279</v>
      </c>
      <c r="C34" s="36" t="s">
        <v>280</v>
      </c>
      <c r="D34" s="37">
        <v>4</v>
      </c>
      <c r="E34" s="37">
        <v>112</v>
      </c>
      <c r="F34" s="37">
        <v>114</v>
      </c>
      <c r="G34" s="37"/>
      <c r="H34" s="36">
        <v>16</v>
      </c>
      <c r="I34" s="37" t="s">
        <v>434</v>
      </c>
      <c r="J34" s="30"/>
    </row>
    <row r="35" spans="1:10" ht="12.75">
      <c r="A35" s="37">
        <v>1262</v>
      </c>
      <c r="B35" s="36" t="s">
        <v>279</v>
      </c>
      <c r="C35" s="36" t="s">
        <v>280</v>
      </c>
      <c r="D35" s="37">
        <v>4</v>
      </c>
      <c r="E35" s="37">
        <v>127</v>
      </c>
      <c r="F35" s="37">
        <v>129</v>
      </c>
      <c r="G35" s="37"/>
      <c r="H35" s="36">
        <v>16</v>
      </c>
      <c r="I35" s="37" t="s">
        <v>434</v>
      </c>
      <c r="J35" s="30"/>
    </row>
    <row r="36" spans="1:10" ht="13.5" thickBot="1">
      <c r="A36" s="40">
        <v>1262</v>
      </c>
      <c r="B36" s="40" t="s">
        <v>279</v>
      </c>
      <c r="C36" s="40" t="s">
        <v>280</v>
      </c>
      <c r="D36" s="40">
        <v>4</v>
      </c>
      <c r="E36" s="40">
        <v>142</v>
      </c>
      <c r="F36" s="40">
        <v>144</v>
      </c>
      <c r="G36" s="40">
        <v>220.46</v>
      </c>
      <c r="H36" s="40">
        <v>16</v>
      </c>
      <c r="I36" s="40" t="s">
        <v>434</v>
      </c>
      <c r="J36" s="30"/>
    </row>
    <row r="37" spans="1:10" ht="13.5" thickTop="1">
      <c r="A37" s="34"/>
      <c r="B37" s="34"/>
      <c r="C37" s="34"/>
      <c r="D37" s="34"/>
      <c r="E37" s="34"/>
      <c r="F37" s="34"/>
      <c r="G37" s="34"/>
      <c r="H37" s="34"/>
      <c r="I37" s="34"/>
      <c r="J37" s="30"/>
    </row>
    <row r="38" spans="1:10" ht="12.75">
      <c r="A38" s="374" t="s">
        <v>282</v>
      </c>
      <c r="B38" s="374"/>
      <c r="C38" s="374"/>
      <c r="D38" s="374"/>
      <c r="E38" s="374"/>
      <c r="F38" s="374"/>
      <c r="G38" s="35"/>
      <c r="H38" s="35">
        <v>2</v>
      </c>
      <c r="I38" s="35" t="s">
        <v>420</v>
      </c>
      <c r="J38" s="30" t="s">
        <v>432</v>
      </c>
    </row>
    <row r="39" spans="1:10" ht="12.75">
      <c r="A39" s="374" t="s">
        <v>76</v>
      </c>
      <c r="B39" s="374"/>
      <c r="C39" s="374"/>
      <c r="D39" s="374"/>
      <c r="E39" s="374"/>
      <c r="F39" s="374"/>
      <c r="G39" s="35"/>
      <c r="H39" s="35">
        <v>2</v>
      </c>
      <c r="I39" s="35" t="s">
        <v>420</v>
      </c>
      <c r="J39" s="30" t="s">
        <v>77</v>
      </c>
    </row>
    <row r="40" spans="1:10" ht="12.75">
      <c r="A40" s="375" t="s">
        <v>78</v>
      </c>
      <c r="B40" s="375"/>
      <c r="C40" s="375"/>
      <c r="D40" s="375"/>
      <c r="E40" s="375"/>
      <c r="F40" s="375"/>
      <c r="G40" s="36"/>
      <c r="H40" s="36">
        <v>16</v>
      </c>
      <c r="I40" s="36" t="s">
        <v>434</v>
      </c>
      <c r="J40" s="41" t="s">
        <v>79</v>
      </c>
    </row>
    <row r="41" spans="1:10" ht="13.5" thickBot="1">
      <c r="A41" s="32"/>
      <c r="B41" s="32"/>
      <c r="C41" s="32"/>
      <c r="D41" s="32"/>
      <c r="E41" s="32"/>
      <c r="F41" s="32"/>
      <c r="G41" s="32"/>
      <c r="H41" s="32"/>
      <c r="I41" s="32"/>
      <c r="J41" s="41"/>
    </row>
    <row r="42" ht="13.5" thickTop="1"/>
    <row r="44" spans="1:12" ht="12.75">
      <c r="A44" s="30" t="s">
        <v>285</v>
      </c>
      <c r="B44" s="30" t="s">
        <v>286</v>
      </c>
      <c r="C44" s="30" t="s">
        <v>22</v>
      </c>
      <c r="D44" s="30" t="s">
        <v>23</v>
      </c>
      <c r="E44" s="30" t="s">
        <v>24</v>
      </c>
      <c r="F44" s="30" t="s">
        <v>25</v>
      </c>
      <c r="G44" s="30" t="s">
        <v>80</v>
      </c>
      <c r="H44" s="31" t="s">
        <v>416</v>
      </c>
      <c r="I44" s="30" t="s">
        <v>417</v>
      </c>
      <c r="J44" s="30" t="s">
        <v>81</v>
      </c>
      <c r="K44" s="30" t="s">
        <v>418</v>
      </c>
      <c r="L44" s="30" t="s">
        <v>82</v>
      </c>
    </row>
    <row r="45" spans="1:12" ht="13.5" thickBot="1">
      <c r="A45" s="32"/>
      <c r="B45" s="32"/>
      <c r="C45" s="32"/>
      <c r="D45" s="32"/>
      <c r="E45" s="32"/>
      <c r="F45" s="32"/>
      <c r="G45" s="32"/>
      <c r="H45" s="33"/>
      <c r="I45" s="32"/>
      <c r="J45" s="32"/>
      <c r="K45" s="32"/>
      <c r="L45" s="32"/>
    </row>
    <row r="46" spans="1:12" ht="13.5" thickTop="1">
      <c r="A46" s="30"/>
      <c r="B46" s="30"/>
      <c r="C46" s="30"/>
      <c r="D46" s="30"/>
      <c r="E46" s="30"/>
      <c r="F46" s="30"/>
      <c r="G46" s="30"/>
      <c r="H46" s="31"/>
      <c r="I46" s="30"/>
      <c r="J46" s="30"/>
      <c r="K46" s="30"/>
      <c r="L46" s="30"/>
    </row>
    <row r="47" spans="1:12" ht="12.75">
      <c r="A47" s="30">
        <v>1262</v>
      </c>
      <c r="B47" s="30" t="s">
        <v>279</v>
      </c>
      <c r="C47" s="30" t="s">
        <v>83</v>
      </c>
      <c r="D47" s="30">
        <v>4</v>
      </c>
      <c r="E47" s="30">
        <v>57</v>
      </c>
      <c r="F47" s="30">
        <v>63</v>
      </c>
      <c r="G47" s="30"/>
      <c r="H47" s="31">
        <v>139.8</v>
      </c>
      <c r="I47" s="30">
        <v>50</v>
      </c>
      <c r="J47" s="30">
        <v>1</v>
      </c>
      <c r="K47" s="30" t="s">
        <v>281</v>
      </c>
      <c r="L47" s="30" t="s">
        <v>634</v>
      </c>
    </row>
    <row r="48" spans="1:12" ht="12.75">
      <c r="A48" s="30">
        <v>1262</v>
      </c>
      <c r="B48" s="30" t="s">
        <v>279</v>
      </c>
      <c r="C48" s="30" t="s">
        <v>83</v>
      </c>
      <c r="D48" s="30">
        <v>4</v>
      </c>
      <c r="E48" s="30">
        <v>63</v>
      </c>
      <c r="F48" s="30">
        <v>69</v>
      </c>
      <c r="G48" s="30"/>
      <c r="H48" s="31">
        <v>139.86</v>
      </c>
      <c r="I48" s="30">
        <v>50</v>
      </c>
      <c r="J48" s="30">
        <v>1</v>
      </c>
      <c r="K48" s="30" t="s">
        <v>281</v>
      </c>
      <c r="L48" s="30" t="s">
        <v>634</v>
      </c>
    </row>
    <row r="49" spans="1:12" ht="12.75">
      <c r="A49" s="30">
        <v>1262</v>
      </c>
      <c r="B49" s="30" t="s">
        <v>279</v>
      </c>
      <c r="C49" s="30" t="s">
        <v>83</v>
      </c>
      <c r="D49" s="30">
        <v>4</v>
      </c>
      <c r="E49" s="30">
        <v>69</v>
      </c>
      <c r="F49" s="30">
        <v>75</v>
      </c>
      <c r="G49" s="30"/>
      <c r="H49" s="31">
        <v>139.92</v>
      </c>
      <c r="I49" s="30">
        <v>50</v>
      </c>
      <c r="J49" s="30">
        <v>1</v>
      </c>
      <c r="K49" s="30" t="s">
        <v>281</v>
      </c>
      <c r="L49" s="30" t="s">
        <v>634</v>
      </c>
    </row>
    <row r="50" spans="1:12" ht="12.75">
      <c r="A50" s="30">
        <v>1262</v>
      </c>
      <c r="B50" s="30" t="s">
        <v>279</v>
      </c>
      <c r="C50" s="30" t="s">
        <v>83</v>
      </c>
      <c r="D50" s="30">
        <v>4</v>
      </c>
      <c r="E50" s="30">
        <v>75</v>
      </c>
      <c r="F50" s="30">
        <v>81</v>
      </c>
      <c r="G50" s="30"/>
      <c r="H50" s="31">
        <v>139.98</v>
      </c>
      <c r="I50" s="30">
        <v>50</v>
      </c>
      <c r="J50" s="30">
        <v>1</v>
      </c>
      <c r="K50" s="30" t="s">
        <v>281</v>
      </c>
      <c r="L50" s="30" t="s">
        <v>634</v>
      </c>
    </row>
    <row r="51" spans="1:12" ht="13.5" thickBot="1">
      <c r="A51" s="32">
        <v>1262</v>
      </c>
      <c r="B51" s="32" t="s">
        <v>279</v>
      </c>
      <c r="C51" s="32" t="s">
        <v>83</v>
      </c>
      <c r="D51" s="32">
        <v>4</v>
      </c>
      <c r="E51" s="32">
        <v>81</v>
      </c>
      <c r="F51" s="32">
        <v>87</v>
      </c>
      <c r="G51" s="32"/>
      <c r="H51" s="33">
        <v>140.04</v>
      </c>
      <c r="I51" s="32">
        <v>50</v>
      </c>
      <c r="J51" s="32">
        <v>1</v>
      </c>
      <c r="K51" s="32" t="s">
        <v>281</v>
      </c>
      <c r="L51" s="32" t="s">
        <v>634</v>
      </c>
    </row>
    <row r="52" spans="1:12" ht="13.5" thickTop="1">
      <c r="A52" s="30">
        <v>1262</v>
      </c>
      <c r="B52" s="30" t="s">
        <v>279</v>
      </c>
      <c r="C52" s="30" t="s">
        <v>83</v>
      </c>
      <c r="D52" s="30">
        <v>4</v>
      </c>
      <c r="E52" s="30">
        <v>1</v>
      </c>
      <c r="F52" s="30">
        <v>56</v>
      </c>
      <c r="G52" s="30" t="s">
        <v>635</v>
      </c>
      <c r="H52" s="31" t="s">
        <v>636</v>
      </c>
      <c r="I52" s="30">
        <v>2</v>
      </c>
      <c r="J52" s="30">
        <v>56</v>
      </c>
      <c r="K52" s="30" t="s">
        <v>637</v>
      </c>
      <c r="L52" s="30" t="s">
        <v>429</v>
      </c>
    </row>
    <row r="53" spans="1:12" ht="12.75">
      <c r="A53" s="30">
        <v>1262</v>
      </c>
      <c r="B53" s="30" t="s">
        <v>279</v>
      </c>
      <c r="C53" s="30" t="s">
        <v>83</v>
      </c>
      <c r="D53" s="30">
        <v>4</v>
      </c>
      <c r="E53" s="30">
        <v>93</v>
      </c>
      <c r="F53" s="30">
        <v>95</v>
      </c>
      <c r="G53" s="30" t="s">
        <v>635</v>
      </c>
      <c r="H53" s="31" t="s">
        <v>430</v>
      </c>
      <c r="I53" s="30">
        <v>2</v>
      </c>
      <c r="J53" s="30">
        <v>3</v>
      </c>
      <c r="K53" s="30" t="s">
        <v>637</v>
      </c>
      <c r="L53" s="30" t="s">
        <v>429</v>
      </c>
    </row>
    <row r="54" spans="1:12" ht="13.5" thickBot="1">
      <c r="A54" s="32">
        <v>1262</v>
      </c>
      <c r="B54" s="32" t="s">
        <v>279</v>
      </c>
      <c r="C54" s="32" t="s">
        <v>83</v>
      </c>
      <c r="D54" s="32">
        <v>4</v>
      </c>
      <c r="E54" s="32">
        <v>102</v>
      </c>
      <c r="F54" s="32">
        <v>120</v>
      </c>
      <c r="G54" s="32" t="s">
        <v>635</v>
      </c>
      <c r="H54" s="33" t="s">
        <v>441</v>
      </c>
      <c r="I54" s="32">
        <v>2</v>
      </c>
      <c r="J54" s="32">
        <v>19</v>
      </c>
      <c r="K54" s="32" t="s">
        <v>637</v>
      </c>
      <c r="L54" s="32" t="s">
        <v>429</v>
      </c>
    </row>
    <row r="55" ht="13.5" thickTop="1"/>
    <row r="57" ht="12.75">
      <c r="A57" s="28" t="s">
        <v>284</v>
      </c>
    </row>
    <row r="59" spans="1:9" ht="12.75">
      <c r="A59" s="30" t="s">
        <v>285</v>
      </c>
      <c r="B59" s="30" t="s">
        <v>286</v>
      </c>
      <c r="C59" s="30" t="s">
        <v>22</v>
      </c>
      <c r="D59" s="30" t="s">
        <v>23</v>
      </c>
      <c r="E59" s="30" t="s">
        <v>24</v>
      </c>
      <c r="F59" s="30" t="s">
        <v>25</v>
      </c>
      <c r="G59" s="30" t="s">
        <v>416</v>
      </c>
      <c r="H59" s="30" t="s">
        <v>417</v>
      </c>
      <c r="I59" s="30" t="s">
        <v>418</v>
      </c>
    </row>
    <row r="60" spans="1:9" ht="13.5" thickBot="1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13.5" thickTop="1">
      <c r="A61" s="37">
        <v>1267</v>
      </c>
      <c r="B61" s="37" t="s">
        <v>442</v>
      </c>
      <c r="C61" s="37" t="s">
        <v>443</v>
      </c>
      <c r="D61" s="37">
        <v>5</v>
      </c>
      <c r="E61" s="37">
        <v>25</v>
      </c>
      <c r="F61" s="37">
        <v>26</v>
      </c>
      <c r="G61" s="37"/>
      <c r="H61" s="37">
        <v>2</v>
      </c>
      <c r="I61" s="36" t="s">
        <v>444</v>
      </c>
    </row>
    <row r="62" spans="1:9" ht="12.75">
      <c r="A62" s="37">
        <v>1267</v>
      </c>
      <c r="B62" s="37" t="s">
        <v>442</v>
      </c>
      <c r="C62" s="37" t="s">
        <v>443</v>
      </c>
      <c r="D62" s="37">
        <v>5</v>
      </c>
      <c r="E62" s="37">
        <v>100</v>
      </c>
      <c r="F62" s="37">
        <v>101</v>
      </c>
      <c r="G62" s="37"/>
      <c r="H62" s="37">
        <v>2</v>
      </c>
      <c r="I62" s="36" t="s">
        <v>444</v>
      </c>
    </row>
    <row r="63" spans="1:9" ht="12.75">
      <c r="A63" s="37">
        <v>1267</v>
      </c>
      <c r="B63" s="37" t="s">
        <v>442</v>
      </c>
      <c r="C63" s="37" t="s">
        <v>443</v>
      </c>
      <c r="D63" s="37">
        <v>6</v>
      </c>
      <c r="E63" s="37">
        <v>25</v>
      </c>
      <c r="F63" s="37">
        <v>26</v>
      </c>
      <c r="G63" s="37"/>
      <c r="H63" s="37">
        <v>2</v>
      </c>
      <c r="I63" s="36" t="s">
        <v>444</v>
      </c>
    </row>
    <row r="64" spans="1:9" ht="12.75">
      <c r="A64" s="37">
        <v>1267</v>
      </c>
      <c r="B64" s="37" t="s">
        <v>442</v>
      </c>
      <c r="C64" s="37" t="s">
        <v>443</v>
      </c>
      <c r="D64" s="37">
        <v>6</v>
      </c>
      <c r="E64" s="37">
        <v>100</v>
      </c>
      <c r="F64" s="37">
        <v>101</v>
      </c>
      <c r="G64" s="37"/>
      <c r="H64" s="37">
        <v>2</v>
      </c>
      <c r="I64" s="36" t="s">
        <v>444</v>
      </c>
    </row>
    <row r="65" spans="1:9" ht="12.75">
      <c r="A65" s="37">
        <v>1267</v>
      </c>
      <c r="B65" s="37" t="s">
        <v>442</v>
      </c>
      <c r="C65" s="37" t="s">
        <v>443</v>
      </c>
      <c r="D65" s="37">
        <v>7</v>
      </c>
      <c r="E65" s="37">
        <v>25</v>
      </c>
      <c r="F65" s="37">
        <v>26</v>
      </c>
      <c r="G65" s="37"/>
      <c r="H65" s="37">
        <v>2</v>
      </c>
      <c r="I65" s="36" t="s">
        <v>444</v>
      </c>
    </row>
    <row r="66" spans="1:9" ht="13.5" thickBot="1">
      <c r="A66" s="40">
        <v>1267</v>
      </c>
      <c r="B66" s="40" t="s">
        <v>442</v>
      </c>
      <c r="C66" s="40" t="s">
        <v>443</v>
      </c>
      <c r="D66" s="40" t="s">
        <v>445</v>
      </c>
      <c r="E66" s="40">
        <v>25</v>
      </c>
      <c r="F66" s="40">
        <v>26</v>
      </c>
      <c r="G66" s="40"/>
      <c r="H66" s="40">
        <v>2</v>
      </c>
      <c r="I66" s="40" t="s">
        <v>444</v>
      </c>
    </row>
    <row r="67" spans="1:9" ht="13.5" thickTop="1">
      <c r="A67" s="36">
        <v>1267</v>
      </c>
      <c r="B67" s="36" t="s">
        <v>442</v>
      </c>
      <c r="C67" s="36" t="s">
        <v>446</v>
      </c>
      <c r="D67" s="36">
        <v>1</v>
      </c>
      <c r="E67" s="36">
        <v>25</v>
      </c>
      <c r="F67" s="36">
        <v>26</v>
      </c>
      <c r="G67" s="36"/>
      <c r="H67" s="36">
        <v>2</v>
      </c>
      <c r="I67" s="36" t="s">
        <v>444</v>
      </c>
    </row>
    <row r="68" spans="1:9" ht="12.75">
      <c r="A68" s="37">
        <v>1267</v>
      </c>
      <c r="B68" s="37" t="s">
        <v>442</v>
      </c>
      <c r="C68" s="37" t="s">
        <v>446</v>
      </c>
      <c r="D68" s="37">
        <v>1</v>
      </c>
      <c r="E68" s="37">
        <v>100</v>
      </c>
      <c r="F68" s="37">
        <v>101</v>
      </c>
      <c r="G68" s="37"/>
      <c r="H68" s="37">
        <v>2</v>
      </c>
      <c r="I68" s="36" t="s">
        <v>444</v>
      </c>
    </row>
    <row r="69" spans="1:9" ht="12.75">
      <c r="A69" s="37">
        <v>1267</v>
      </c>
      <c r="B69" s="37" t="s">
        <v>442</v>
      </c>
      <c r="C69" s="37" t="s">
        <v>446</v>
      </c>
      <c r="D69" s="37">
        <v>2</v>
      </c>
      <c r="E69" s="37">
        <v>25</v>
      </c>
      <c r="F69" s="37">
        <v>26</v>
      </c>
      <c r="G69" s="37"/>
      <c r="H69" s="37">
        <v>2</v>
      </c>
      <c r="I69" s="36" t="s">
        <v>444</v>
      </c>
    </row>
    <row r="70" spans="1:9" ht="12.75">
      <c r="A70" s="37">
        <v>1267</v>
      </c>
      <c r="B70" s="37" t="s">
        <v>442</v>
      </c>
      <c r="C70" s="37" t="s">
        <v>446</v>
      </c>
      <c r="D70" s="37">
        <v>2</v>
      </c>
      <c r="E70" s="37">
        <v>100</v>
      </c>
      <c r="F70" s="37">
        <v>101</v>
      </c>
      <c r="G70" s="37"/>
      <c r="H70" s="37">
        <v>2</v>
      </c>
      <c r="I70" s="36" t="s">
        <v>444</v>
      </c>
    </row>
    <row r="71" spans="1:9" ht="12.75">
      <c r="A71" s="37">
        <v>1267</v>
      </c>
      <c r="B71" s="37" t="s">
        <v>442</v>
      </c>
      <c r="C71" s="37" t="s">
        <v>446</v>
      </c>
      <c r="D71" s="37">
        <v>3</v>
      </c>
      <c r="E71" s="37">
        <v>25</v>
      </c>
      <c r="F71" s="37">
        <v>26</v>
      </c>
      <c r="G71" s="37"/>
      <c r="H71" s="37">
        <v>2</v>
      </c>
      <c r="I71" s="36" t="s">
        <v>444</v>
      </c>
    </row>
    <row r="72" spans="1:9" ht="12.75">
      <c r="A72" s="37">
        <v>1267</v>
      </c>
      <c r="B72" s="37" t="s">
        <v>442</v>
      </c>
      <c r="C72" s="37" t="s">
        <v>446</v>
      </c>
      <c r="D72" s="37">
        <v>3</v>
      </c>
      <c r="E72" s="37">
        <v>100</v>
      </c>
      <c r="F72" s="37">
        <v>101</v>
      </c>
      <c r="G72" s="37"/>
      <c r="H72" s="37">
        <v>2</v>
      </c>
      <c r="I72" s="36" t="s">
        <v>444</v>
      </c>
    </row>
    <row r="73" spans="1:9" ht="12.75">
      <c r="A73" s="37">
        <v>1267</v>
      </c>
      <c r="B73" s="37" t="s">
        <v>442</v>
      </c>
      <c r="C73" s="37" t="s">
        <v>446</v>
      </c>
      <c r="D73" s="37">
        <v>4</v>
      </c>
      <c r="E73" s="37">
        <v>25</v>
      </c>
      <c r="F73" s="37">
        <v>26</v>
      </c>
      <c r="G73" s="37"/>
      <c r="H73" s="37">
        <v>2</v>
      </c>
      <c r="I73" s="36" t="s">
        <v>444</v>
      </c>
    </row>
    <row r="74" spans="1:9" ht="12.75">
      <c r="A74" s="37">
        <v>1267</v>
      </c>
      <c r="B74" s="37" t="s">
        <v>442</v>
      </c>
      <c r="C74" s="37" t="s">
        <v>446</v>
      </c>
      <c r="D74" s="37">
        <v>4</v>
      </c>
      <c r="E74" s="37">
        <v>100</v>
      </c>
      <c r="F74" s="37">
        <v>101</v>
      </c>
      <c r="G74" s="37"/>
      <c r="H74" s="37">
        <v>2</v>
      </c>
      <c r="I74" s="36" t="s">
        <v>444</v>
      </c>
    </row>
    <row r="75" spans="1:9" ht="12.75">
      <c r="A75" s="37">
        <v>1267</v>
      </c>
      <c r="B75" s="37" t="s">
        <v>442</v>
      </c>
      <c r="C75" s="37" t="s">
        <v>446</v>
      </c>
      <c r="D75" s="37">
        <v>5</v>
      </c>
      <c r="E75" s="37">
        <v>25</v>
      </c>
      <c r="F75" s="37">
        <v>26</v>
      </c>
      <c r="G75" s="37"/>
      <c r="H75" s="37">
        <v>2</v>
      </c>
      <c r="I75" s="36" t="s">
        <v>444</v>
      </c>
    </row>
    <row r="76" spans="1:9" ht="12.75">
      <c r="A76" s="37">
        <v>1267</v>
      </c>
      <c r="B76" s="37" t="s">
        <v>442</v>
      </c>
      <c r="C76" s="37" t="s">
        <v>446</v>
      </c>
      <c r="D76" s="37">
        <v>5</v>
      </c>
      <c r="E76" s="37">
        <v>100</v>
      </c>
      <c r="F76" s="37">
        <v>101</v>
      </c>
      <c r="G76" s="37"/>
      <c r="H76" s="37">
        <v>2</v>
      </c>
      <c r="I76" s="36" t="s">
        <v>444</v>
      </c>
    </row>
    <row r="77" spans="1:9" ht="12.75">
      <c r="A77" s="37">
        <v>1267</v>
      </c>
      <c r="B77" s="37" t="s">
        <v>442</v>
      </c>
      <c r="C77" s="37" t="s">
        <v>446</v>
      </c>
      <c r="D77" s="37">
        <v>6</v>
      </c>
      <c r="E77" s="37">
        <v>25</v>
      </c>
      <c r="F77" s="37">
        <v>26</v>
      </c>
      <c r="G77" s="37"/>
      <c r="H77" s="37">
        <v>2</v>
      </c>
      <c r="I77" s="36" t="s">
        <v>444</v>
      </c>
    </row>
    <row r="78" spans="1:9" ht="12.75">
      <c r="A78" s="37">
        <v>1267</v>
      </c>
      <c r="B78" s="37" t="s">
        <v>442</v>
      </c>
      <c r="C78" s="37" t="s">
        <v>446</v>
      </c>
      <c r="D78" s="37">
        <v>6</v>
      </c>
      <c r="E78" s="37">
        <v>100</v>
      </c>
      <c r="F78" s="37">
        <v>101</v>
      </c>
      <c r="G78" s="37"/>
      <c r="H78" s="37">
        <v>2</v>
      </c>
      <c r="I78" s="36" t="s">
        <v>444</v>
      </c>
    </row>
    <row r="79" spans="1:9" ht="12.75">
      <c r="A79" s="37">
        <v>1267</v>
      </c>
      <c r="B79" s="37" t="s">
        <v>442</v>
      </c>
      <c r="C79" s="37" t="s">
        <v>446</v>
      </c>
      <c r="D79" s="37">
        <v>7</v>
      </c>
      <c r="E79" s="37">
        <v>25</v>
      </c>
      <c r="F79" s="37">
        <v>26</v>
      </c>
      <c r="G79" s="37"/>
      <c r="H79" s="37">
        <v>2</v>
      </c>
      <c r="I79" s="36" t="s">
        <v>444</v>
      </c>
    </row>
    <row r="80" spans="1:9" ht="13.5" thickBot="1">
      <c r="A80" s="40">
        <v>1267</v>
      </c>
      <c r="B80" s="40" t="s">
        <v>442</v>
      </c>
      <c r="C80" s="40" t="s">
        <v>446</v>
      </c>
      <c r="D80" s="40" t="s">
        <v>445</v>
      </c>
      <c r="E80" s="40">
        <v>20</v>
      </c>
      <c r="F80" s="40">
        <v>21</v>
      </c>
      <c r="G80" s="40"/>
      <c r="H80" s="40">
        <v>2</v>
      </c>
      <c r="I80" s="40" t="s">
        <v>444</v>
      </c>
    </row>
    <row r="81" spans="1:9" ht="13.5" thickTop="1">
      <c r="A81" s="36">
        <v>1267</v>
      </c>
      <c r="B81" s="36" t="s">
        <v>442</v>
      </c>
      <c r="C81" s="36" t="s">
        <v>447</v>
      </c>
      <c r="D81" s="36">
        <v>1</v>
      </c>
      <c r="E81" s="36">
        <v>25</v>
      </c>
      <c r="F81" s="36">
        <v>26</v>
      </c>
      <c r="G81" s="36"/>
      <c r="H81" s="36">
        <v>2</v>
      </c>
      <c r="I81" s="36" t="s">
        <v>444</v>
      </c>
    </row>
    <row r="82" spans="1:9" ht="12.75">
      <c r="A82" s="37">
        <v>1267</v>
      </c>
      <c r="B82" s="37" t="s">
        <v>442</v>
      </c>
      <c r="C82" s="37" t="s">
        <v>447</v>
      </c>
      <c r="D82" s="37">
        <v>1</v>
      </c>
      <c r="E82" s="37">
        <v>100</v>
      </c>
      <c r="F82" s="37">
        <v>101</v>
      </c>
      <c r="G82" s="37"/>
      <c r="H82" s="37">
        <v>2</v>
      </c>
      <c r="I82" s="36" t="s">
        <v>444</v>
      </c>
    </row>
    <row r="83" spans="1:9" ht="12.75">
      <c r="A83" s="37">
        <v>1267</v>
      </c>
      <c r="B83" s="37" t="s">
        <v>442</v>
      </c>
      <c r="C83" s="37" t="s">
        <v>447</v>
      </c>
      <c r="D83" s="37">
        <v>2</v>
      </c>
      <c r="E83" s="37">
        <v>25</v>
      </c>
      <c r="F83" s="37">
        <v>26</v>
      </c>
      <c r="G83" s="37"/>
      <c r="H83" s="37">
        <v>2</v>
      </c>
      <c r="I83" s="36" t="s">
        <v>444</v>
      </c>
    </row>
    <row r="84" spans="1:9" ht="12.75">
      <c r="A84" s="37">
        <v>1267</v>
      </c>
      <c r="B84" s="37" t="s">
        <v>442</v>
      </c>
      <c r="C84" s="37" t="s">
        <v>447</v>
      </c>
      <c r="D84" s="37">
        <v>2</v>
      </c>
      <c r="E84" s="37">
        <v>100</v>
      </c>
      <c r="F84" s="37">
        <v>101</v>
      </c>
      <c r="G84" s="37"/>
      <c r="H84" s="37">
        <v>2</v>
      </c>
      <c r="I84" s="36" t="s">
        <v>444</v>
      </c>
    </row>
    <row r="85" spans="1:9" ht="12.75">
      <c r="A85" s="37">
        <v>1267</v>
      </c>
      <c r="B85" s="37" t="s">
        <v>442</v>
      </c>
      <c r="C85" s="37" t="s">
        <v>447</v>
      </c>
      <c r="D85" s="37">
        <v>3</v>
      </c>
      <c r="E85" s="37">
        <v>25</v>
      </c>
      <c r="F85" s="37">
        <v>26</v>
      </c>
      <c r="G85" s="37"/>
      <c r="H85" s="37">
        <v>2</v>
      </c>
      <c r="I85" s="36" t="s">
        <v>444</v>
      </c>
    </row>
    <row r="86" spans="1:9" ht="12.75">
      <c r="A86" s="37">
        <v>1267</v>
      </c>
      <c r="B86" s="37" t="s">
        <v>442</v>
      </c>
      <c r="C86" s="37" t="s">
        <v>447</v>
      </c>
      <c r="D86" s="37">
        <v>3</v>
      </c>
      <c r="E86" s="37">
        <v>100</v>
      </c>
      <c r="F86" s="37">
        <v>101</v>
      </c>
      <c r="G86" s="37"/>
      <c r="H86" s="37">
        <v>2</v>
      </c>
      <c r="I86" s="36" t="s">
        <v>444</v>
      </c>
    </row>
    <row r="87" spans="1:9" ht="12.75">
      <c r="A87" s="37">
        <v>1267</v>
      </c>
      <c r="B87" s="37" t="s">
        <v>442</v>
      </c>
      <c r="C87" s="37" t="s">
        <v>447</v>
      </c>
      <c r="D87" s="37">
        <v>4</v>
      </c>
      <c r="E87" s="37">
        <v>25</v>
      </c>
      <c r="F87" s="37">
        <v>26</v>
      </c>
      <c r="G87" s="37"/>
      <c r="H87" s="37">
        <v>2</v>
      </c>
      <c r="I87" s="36" t="s">
        <v>444</v>
      </c>
    </row>
    <row r="88" spans="1:9" ht="12.75">
      <c r="A88" s="37">
        <v>1267</v>
      </c>
      <c r="B88" s="37" t="s">
        <v>442</v>
      </c>
      <c r="C88" s="37" t="s">
        <v>447</v>
      </c>
      <c r="D88" s="37">
        <v>4</v>
      </c>
      <c r="E88" s="37">
        <v>100</v>
      </c>
      <c r="F88" s="37">
        <v>101</v>
      </c>
      <c r="G88" s="37"/>
      <c r="H88" s="37">
        <v>2</v>
      </c>
      <c r="I88" s="36" t="s">
        <v>444</v>
      </c>
    </row>
    <row r="89" spans="1:9" ht="12.75">
      <c r="A89" s="37">
        <v>1267</v>
      </c>
      <c r="B89" s="37" t="s">
        <v>442</v>
      </c>
      <c r="C89" s="37" t="s">
        <v>447</v>
      </c>
      <c r="D89" s="37">
        <v>5</v>
      </c>
      <c r="E89" s="37">
        <v>25</v>
      </c>
      <c r="F89" s="37">
        <v>26</v>
      </c>
      <c r="G89" s="37"/>
      <c r="H89" s="37">
        <v>2</v>
      </c>
      <c r="I89" s="36" t="s">
        <v>444</v>
      </c>
    </row>
    <row r="90" spans="1:9" ht="12.75">
      <c r="A90" s="37">
        <v>1267</v>
      </c>
      <c r="B90" s="37" t="s">
        <v>442</v>
      </c>
      <c r="C90" s="37" t="s">
        <v>447</v>
      </c>
      <c r="D90" s="37">
        <v>5</v>
      </c>
      <c r="E90" s="37">
        <v>100</v>
      </c>
      <c r="F90" s="37">
        <v>101</v>
      </c>
      <c r="G90" s="37"/>
      <c r="H90" s="37">
        <v>2</v>
      </c>
      <c r="I90" s="36" t="s">
        <v>444</v>
      </c>
    </row>
    <row r="91" spans="1:9" ht="12.75">
      <c r="A91" s="37">
        <v>1267</v>
      </c>
      <c r="B91" s="37" t="s">
        <v>442</v>
      </c>
      <c r="C91" s="37" t="s">
        <v>447</v>
      </c>
      <c r="D91" s="37">
        <v>6</v>
      </c>
      <c r="E91" s="37">
        <v>25</v>
      </c>
      <c r="F91" s="37">
        <v>26</v>
      </c>
      <c r="G91" s="37"/>
      <c r="H91" s="37">
        <v>2</v>
      </c>
      <c r="I91" s="36" t="s">
        <v>444</v>
      </c>
    </row>
    <row r="92" spans="1:9" ht="12.75">
      <c r="A92" s="37">
        <v>1267</v>
      </c>
      <c r="B92" s="37" t="s">
        <v>442</v>
      </c>
      <c r="C92" s="37" t="s">
        <v>447</v>
      </c>
      <c r="D92" s="37">
        <v>6</v>
      </c>
      <c r="E92" s="37">
        <v>100</v>
      </c>
      <c r="F92" s="37">
        <v>101</v>
      </c>
      <c r="G92" s="37"/>
      <c r="H92" s="37">
        <v>2</v>
      </c>
      <c r="I92" s="36" t="s">
        <v>444</v>
      </c>
    </row>
    <row r="93" spans="1:9" ht="12.75">
      <c r="A93" s="37">
        <v>1267</v>
      </c>
      <c r="B93" s="37" t="s">
        <v>442</v>
      </c>
      <c r="C93" s="37" t="s">
        <v>447</v>
      </c>
      <c r="D93" s="37">
        <v>7</v>
      </c>
      <c r="E93" s="37">
        <v>25</v>
      </c>
      <c r="F93" s="37">
        <v>26</v>
      </c>
      <c r="G93" s="37"/>
      <c r="H93" s="37">
        <v>2</v>
      </c>
      <c r="I93" s="36" t="s">
        <v>444</v>
      </c>
    </row>
    <row r="94" spans="1:9" ht="13.5" thickBot="1">
      <c r="A94" s="40">
        <v>1267</v>
      </c>
      <c r="B94" s="40" t="s">
        <v>442</v>
      </c>
      <c r="C94" s="40" t="s">
        <v>447</v>
      </c>
      <c r="D94" s="40" t="s">
        <v>445</v>
      </c>
      <c r="E94" s="40">
        <v>20</v>
      </c>
      <c r="F94" s="40">
        <v>21</v>
      </c>
      <c r="G94" s="40"/>
      <c r="H94" s="40">
        <v>2</v>
      </c>
      <c r="I94" s="40" t="s">
        <v>444</v>
      </c>
    </row>
    <row r="95" spans="1:9" ht="13.5" thickTop="1">
      <c r="A95" s="36">
        <v>1267</v>
      </c>
      <c r="B95" s="36" t="s">
        <v>442</v>
      </c>
      <c r="C95" s="36" t="s">
        <v>448</v>
      </c>
      <c r="D95" s="36">
        <v>1</v>
      </c>
      <c r="E95" s="36">
        <v>25</v>
      </c>
      <c r="F95" s="36">
        <v>26</v>
      </c>
      <c r="G95" s="36"/>
      <c r="H95" s="36">
        <v>2</v>
      </c>
      <c r="I95" s="36" t="s">
        <v>444</v>
      </c>
    </row>
    <row r="96" spans="1:9" ht="12.75">
      <c r="A96" s="37">
        <v>1267</v>
      </c>
      <c r="B96" s="37" t="s">
        <v>442</v>
      </c>
      <c r="C96" s="37" t="s">
        <v>448</v>
      </c>
      <c r="D96" s="37">
        <v>1</v>
      </c>
      <c r="E96" s="37">
        <v>100</v>
      </c>
      <c r="F96" s="37">
        <v>101</v>
      </c>
      <c r="G96" s="37"/>
      <c r="H96" s="37">
        <v>2</v>
      </c>
      <c r="I96" s="36" t="s">
        <v>444</v>
      </c>
    </row>
    <row r="97" spans="1:9" ht="12.75">
      <c r="A97" s="37">
        <v>1267</v>
      </c>
      <c r="B97" s="37" t="s">
        <v>442</v>
      </c>
      <c r="C97" s="37" t="s">
        <v>448</v>
      </c>
      <c r="D97" s="37">
        <v>2</v>
      </c>
      <c r="E97" s="37">
        <v>25</v>
      </c>
      <c r="F97" s="37">
        <v>26</v>
      </c>
      <c r="G97" s="37"/>
      <c r="H97" s="37">
        <v>2</v>
      </c>
      <c r="I97" s="36" t="s">
        <v>444</v>
      </c>
    </row>
    <row r="98" spans="1:9" ht="12.75">
      <c r="A98" s="37">
        <v>1267</v>
      </c>
      <c r="B98" s="37" t="s">
        <v>442</v>
      </c>
      <c r="C98" s="37" t="s">
        <v>448</v>
      </c>
      <c r="D98" s="37">
        <v>2</v>
      </c>
      <c r="E98" s="37">
        <v>100</v>
      </c>
      <c r="F98" s="37">
        <v>101</v>
      </c>
      <c r="G98" s="37"/>
      <c r="H98" s="37">
        <v>2</v>
      </c>
      <c r="I98" s="36" t="s">
        <v>444</v>
      </c>
    </row>
    <row r="99" spans="1:9" ht="12.75">
      <c r="A99" s="37">
        <v>1267</v>
      </c>
      <c r="B99" s="37" t="s">
        <v>442</v>
      </c>
      <c r="C99" s="37" t="s">
        <v>448</v>
      </c>
      <c r="D99" s="37">
        <v>3</v>
      </c>
      <c r="E99" s="37">
        <v>25</v>
      </c>
      <c r="F99" s="37">
        <v>26</v>
      </c>
      <c r="G99" s="37"/>
      <c r="H99" s="37">
        <v>2</v>
      </c>
      <c r="I99" s="36" t="s">
        <v>444</v>
      </c>
    </row>
    <row r="100" spans="1:9" ht="12.75">
      <c r="A100" s="37">
        <v>1267</v>
      </c>
      <c r="B100" s="37" t="s">
        <v>442</v>
      </c>
      <c r="C100" s="37" t="s">
        <v>448</v>
      </c>
      <c r="D100" s="37">
        <v>3</v>
      </c>
      <c r="E100" s="37">
        <v>100</v>
      </c>
      <c r="F100" s="37">
        <v>101</v>
      </c>
      <c r="G100" s="37"/>
      <c r="H100" s="37">
        <v>2</v>
      </c>
      <c r="I100" s="36" t="s">
        <v>444</v>
      </c>
    </row>
    <row r="101" spans="1:9" ht="12.75">
      <c r="A101" s="37">
        <v>1267</v>
      </c>
      <c r="B101" s="37" t="s">
        <v>442</v>
      </c>
      <c r="C101" s="37" t="s">
        <v>448</v>
      </c>
      <c r="D101" s="37">
        <v>4</v>
      </c>
      <c r="E101" s="37">
        <v>25</v>
      </c>
      <c r="F101" s="37">
        <v>26</v>
      </c>
      <c r="G101" s="37"/>
      <c r="H101" s="37">
        <v>2</v>
      </c>
      <c r="I101" s="36" t="s">
        <v>444</v>
      </c>
    </row>
    <row r="102" spans="1:9" ht="12.75">
      <c r="A102" s="37">
        <v>1267</v>
      </c>
      <c r="B102" s="37" t="s">
        <v>442</v>
      </c>
      <c r="C102" s="37" t="s">
        <v>448</v>
      </c>
      <c r="D102" s="37">
        <v>4</v>
      </c>
      <c r="E102" s="37">
        <v>100</v>
      </c>
      <c r="F102" s="37">
        <v>101</v>
      </c>
      <c r="G102" s="37"/>
      <c r="H102" s="37">
        <v>2</v>
      </c>
      <c r="I102" s="36" t="s">
        <v>444</v>
      </c>
    </row>
    <row r="103" spans="1:9" ht="12.75">
      <c r="A103" s="37">
        <v>1267</v>
      </c>
      <c r="B103" s="37" t="s">
        <v>442</v>
      </c>
      <c r="C103" s="37" t="s">
        <v>448</v>
      </c>
      <c r="D103" s="37">
        <v>5</v>
      </c>
      <c r="E103" s="37">
        <v>25</v>
      </c>
      <c r="F103" s="37">
        <v>26</v>
      </c>
      <c r="G103" s="37"/>
      <c r="H103" s="37">
        <v>2</v>
      </c>
      <c r="I103" s="36" t="s">
        <v>444</v>
      </c>
    </row>
    <row r="104" spans="1:9" ht="12.75">
      <c r="A104" s="37">
        <v>1267</v>
      </c>
      <c r="B104" s="37" t="s">
        <v>442</v>
      </c>
      <c r="C104" s="37" t="s">
        <v>448</v>
      </c>
      <c r="D104" s="37">
        <v>5</v>
      </c>
      <c r="E104" s="37">
        <v>100</v>
      </c>
      <c r="F104" s="37">
        <v>101</v>
      </c>
      <c r="G104" s="37"/>
      <c r="H104" s="37">
        <v>2</v>
      </c>
      <c r="I104" s="36" t="s">
        <v>444</v>
      </c>
    </row>
    <row r="105" spans="1:9" ht="12.75">
      <c r="A105" s="37">
        <v>1267</v>
      </c>
      <c r="B105" s="37" t="s">
        <v>442</v>
      </c>
      <c r="C105" s="37" t="s">
        <v>448</v>
      </c>
      <c r="D105" s="37">
        <v>6</v>
      </c>
      <c r="E105" s="37">
        <v>25</v>
      </c>
      <c r="F105" s="37">
        <v>26</v>
      </c>
      <c r="G105" s="37"/>
      <c r="H105" s="37">
        <v>2</v>
      </c>
      <c r="I105" s="36" t="s">
        <v>444</v>
      </c>
    </row>
    <row r="106" spans="1:9" ht="12.75">
      <c r="A106" s="37">
        <v>1267</v>
      </c>
      <c r="B106" s="37" t="s">
        <v>442</v>
      </c>
      <c r="C106" s="37" t="s">
        <v>448</v>
      </c>
      <c r="D106" s="37">
        <v>6</v>
      </c>
      <c r="E106" s="37">
        <v>100</v>
      </c>
      <c r="F106" s="37">
        <v>101</v>
      </c>
      <c r="G106" s="37"/>
      <c r="H106" s="37">
        <v>2</v>
      </c>
      <c r="I106" s="36" t="s">
        <v>444</v>
      </c>
    </row>
    <row r="107" spans="1:9" ht="12.75">
      <c r="A107" s="37">
        <v>1267</v>
      </c>
      <c r="B107" s="37" t="s">
        <v>442</v>
      </c>
      <c r="C107" s="37" t="s">
        <v>448</v>
      </c>
      <c r="D107" s="37">
        <v>7</v>
      </c>
      <c r="E107" s="37">
        <v>25</v>
      </c>
      <c r="F107" s="37">
        <v>26</v>
      </c>
      <c r="G107" s="37"/>
      <c r="H107" s="37">
        <v>2</v>
      </c>
      <c r="I107" s="36" t="s">
        <v>444</v>
      </c>
    </row>
    <row r="108" spans="1:9" ht="13.5" thickBot="1">
      <c r="A108" s="40">
        <v>1267</v>
      </c>
      <c r="B108" s="40" t="s">
        <v>442</v>
      </c>
      <c r="C108" s="40" t="s">
        <v>448</v>
      </c>
      <c r="D108" s="40" t="s">
        <v>445</v>
      </c>
      <c r="E108" s="40">
        <v>20</v>
      </c>
      <c r="F108" s="40">
        <v>21</v>
      </c>
      <c r="G108" s="40"/>
      <c r="H108" s="40">
        <v>2</v>
      </c>
      <c r="I108" s="40" t="s">
        <v>444</v>
      </c>
    </row>
    <row r="109" spans="1:9" ht="13.5" thickTop="1">
      <c r="A109" s="36">
        <v>1267</v>
      </c>
      <c r="B109" s="36" t="s">
        <v>442</v>
      </c>
      <c r="C109" s="36" t="s">
        <v>449</v>
      </c>
      <c r="D109" s="36">
        <v>1</v>
      </c>
      <c r="E109" s="36">
        <v>25</v>
      </c>
      <c r="F109" s="36">
        <v>26</v>
      </c>
      <c r="G109" s="36"/>
      <c r="H109" s="36">
        <v>2</v>
      </c>
      <c r="I109" s="36" t="s">
        <v>444</v>
      </c>
    </row>
    <row r="110" spans="1:9" ht="12.75">
      <c r="A110" s="37">
        <v>1267</v>
      </c>
      <c r="B110" s="37" t="s">
        <v>442</v>
      </c>
      <c r="C110" s="36" t="s">
        <v>449</v>
      </c>
      <c r="D110" s="37">
        <v>1</v>
      </c>
      <c r="E110" s="37">
        <v>100</v>
      </c>
      <c r="F110" s="37">
        <v>101</v>
      </c>
      <c r="G110" s="37"/>
      <c r="H110" s="37">
        <v>2</v>
      </c>
      <c r="I110" s="36" t="s">
        <v>444</v>
      </c>
    </row>
    <row r="111" spans="1:9" ht="12.75">
      <c r="A111" s="37">
        <v>1267</v>
      </c>
      <c r="B111" s="37" t="s">
        <v>442</v>
      </c>
      <c r="C111" s="36" t="s">
        <v>449</v>
      </c>
      <c r="D111" s="37">
        <v>2</v>
      </c>
      <c r="E111" s="37">
        <v>25</v>
      </c>
      <c r="F111" s="37">
        <v>26</v>
      </c>
      <c r="G111" s="37"/>
      <c r="H111" s="37">
        <v>2</v>
      </c>
      <c r="I111" s="36" t="s">
        <v>444</v>
      </c>
    </row>
    <row r="112" spans="1:9" ht="12.75">
      <c r="A112" s="37">
        <v>1267</v>
      </c>
      <c r="B112" s="37" t="s">
        <v>442</v>
      </c>
      <c r="C112" s="36" t="s">
        <v>449</v>
      </c>
      <c r="D112" s="37">
        <v>2</v>
      </c>
      <c r="E112" s="37">
        <v>100</v>
      </c>
      <c r="F112" s="37">
        <v>101</v>
      </c>
      <c r="G112" s="37"/>
      <c r="H112" s="37">
        <v>2</v>
      </c>
      <c r="I112" s="36" t="s">
        <v>444</v>
      </c>
    </row>
    <row r="113" spans="1:9" ht="12.75">
      <c r="A113" s="37">
        <v>1267</v>
      </c>
      <c r="B113" s="37" t="s">
        <v>442</v>
      </c>
      <c r="C113" s="36" t="s">
        <v>449</v>
      </c>
      <c r="D113" s="37">
        <v>3</v>
      </c>
      <c r="E113" s="37">
        <v>25</v>
      </c>
      <c r="F113" s="37">
        <v>26</v>
      </c>
      <c r="G113" s="37"/>
      <c r="H113" s="37">
        <v>2</v>
      </c>
      <c r="I113" s="36" t="s">
        <v>444</v>
      </c>
    </row>
    <row r="114" spans="1:9" ht="12.75">
      <c r="A114" s="37">
        <v>1267</v>
      </c>
      <c r="B114" s="37" t="s">
        <v>442</v>
      </c>
      <c r="C114" s="36" t="s">
        <v>449</v>
      </c>
      <c r="D114" s="37">
        <v>3</v>
      </c>
      <c r="E114" s="37">
        <v>100</v>
      </c>
      <c r="F114" s="37">
        <v>101</v>
      </c>
      <c r="G114" s="37"/>
      <c r="H114" s="37">
        <v>2</v>
      </c>
      <c r="I114" s="36" t="s">
        <v>444</v>
      </c>
    </row>
    <row r="115" spans="1:9" ht="12.75">
      <c r="A115" s="37">
        <v>1267</v>
      </c>
      <c r="B115" s="37" t="s">
        <v>442</v>
      </c>
      <c r="C115" s="36" t="s">
        <v>449</v>
      </c>
      <c r="D115" s="37">
        <v>4</v>
      </c>
      <c r="E115" s="37">
        <v>25</v>
      </c>
      <c r="F115" s="37">
        <v>26</v>
      </c>
      <c r="G115" s="37"/>
      <c r="H115" s="37">
        <v>2</v>
      </c>
      <c r="I115" s="36" t="s">
        <v>444</v>
      </c>
    </row>
    <row r="116" spans="1:9" ht="12.75">
      <c r="A116" s="37">
        <v>1267</v>
      </c>
      <c r="B116" s="37" t="s">
        <v>442</v>
      </c>
      <c r="C116" s="36" t="s">
        <v>449</v>
      </c>
      <c r="D116" s="37">
        <v>4</v>
      </c>
      <c r="E116" s="37">
        <v>100</v>
      </c>
      <c r="F116" s="37">
        <v>101</v>
      </c>
      <c r="G116" s="37"/>
      <c r="H116" s="37">
        <v>2</v>
      </c>
      <c r="I116" s="36" t="s">
        <v>444</v>
      </c>
    </row>
    <row r="117" spans="1:9" ht="12.75">
      <c r="A117" s="37">
        <v>1267</v>
      </c>
      <c r="B117" s="37" t="s">
        <v>442</v>
      </c>
      <c r="C117" s="36" t="s">
        <v>449</v>
      </c>
      <c r="D117" s="37">
        <v>5</v>
      </c>
      <c r="E117" s="37">
        <v>25</v>
      </c>
      <c r="F117" s="37">
        <v>26</v>
      </c>
      <c r="G117" s="37"/>
      <c r="H117" s="37">
        <v>2</v>
      </c>
      <c r="I117" s="36" t="s">
        <v>444</v>
      </c>
    </row>
    <row r="118" spans="1:9" ht="12.75">
      <c r="A118" s="37">
        <v>1267</v>
      </c>
      <c r="B118" s="37" t="s">
        <v>442</v>
      </c>
      <c r="C118" s="36" t="s">
        <v>449</v>
      </c>
      <c r="D118" s="37">
        <v>5</v>
      </c>
      <c r="E118" s="37">
        <v>100</v>
      </c>
      <c r="F118" s="37">
        <v>101</v>
      </c>
      <c r="G118" s="37"/>
      <c r="H118" s="37">
        <v>2</v>
      </c>
      <c r="I118" s="36" t="s">
        <v>444</v>
      </c>
    </row>
    <row r="119" spans="1:9" ht="12.75">
      <c r="A119" s="37">
        <v>1267</v>
      </c>
      <c r="B119" s="37" t="s">
        <v>442</v>
      </c>
      <c r="C119" s="36" t="s">
        <v>449</v>
      </c>
      <c r="D119" s="37">
        <v>6</v>
      </c>
      <c r="E119" s="37">
        <v>25</v>
      </c>
      <c r="F119" s="37">
        <v>26</v>
      </c>
      <c r="G119" s="37"/>
      <c r="H119" s="37">
        <v>2</v>
      </c>
      <c r="I119" s="36" t="s">
        <v>444</v>
      </c>
    </row>
    <row r="120" spans="1:9" ht="12.75">
      <c r="A120" s="37">
        <v>1267</v>
      </c>
      <c r="B120" s="37" t="s">
        <v>442</v>
      </c>
      <c r="C120" s="36" t="s">
        <v>449</v>
      </c>
      <c r="D120" s="37">
        <v>6</v>
      </c>
      <c r="E120" s="37">
        <v>100</v>
      </c>
      <c r="F120" s="37">
        <v>101</v>
      </c>
      <c r="G120" s="37"/>
      <c r="H120" s="37">
        <v>2</v>
      </c>
      <c r="I120" s="36" t="s">
        <v>444</v>
      </c>
    </row>
    <row r="121" spans="1:9" ht="12.75">
      <c r="A121" s="37">
        <v>1267</v>
      </c>
      <c r="B121" s="37" t="s">
        <v>442</v>
      </c>
      <c r="C121" s="36" t="s">
        <v>449</v>
      </c>
      <c r="D121" s="37">
        <v>7</v>
      </c>
      <c r="E121" s="37">
        <v>25</v>
      </c>
      <c r="F121" s="37">
        <v>26</v>
      </c>
      <c r="G121" s="37"/>
      <c r="H121" s="37">
        <v>2</v>
      </c>
      <c r="I121" s="36" t="s">
        <v>444</v>
      </c>
    </row>
    <row r="122" spans="1:9" ht="13.5" thickBot="1">
      <c r="A122" s="40">
        <v>1267</v>
      </c>
      <c r="B122" s="40" t="s">
        <v>442</v>
      </c>
      <c r="C122" s="40" t="s">
        <v>449</v>
      </c>
      <c r="D122" s="40" t="s">
        <v>445</v>
      </c>
      <c r="E122" s="40">
        <v>20</v>
      </c>
      <c r="F122" s="40">
        <v>21</v>
      </c>
      <c r="G122" s="40"/>
      <c r="H122" s="40">
        <v>2</v>
      </c>
      <c r="I122" s="40" t="s">
        <v>444</v>
      </c>
    </row>
    <row r="123" ht="13.5" thickTop="1"/>
  </sheetData>
  <mergeCells count="8">
    <mergeCell ref="A10:F10"/>
    <mergeCell ref="A38:F38"/>
    <mergeCell ref="A39:F39"/>
    <mergeCell ref="A40:F40"/>
    <mergeCell ref="A6:F6"/>
    <mergeCell ref="A7:F7"/>
    <mergeCell ref="A8:F8"/>
    <mergeCell ref="A9:F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23" sqref="B23"/>
    </sheetView>
  </sheetViews>
  <sheetFormatPr defaultColWidth="11.00390625" defaultRowHeight="12.75"/>
  <cols>
    <col min="1" max="1" width="2.75390625" style="17" customWidth="1"/>
    <col min="2" max="2" width="5.00390625" style="17" customWidth="1"/>
    <col min="3" max="3" width="6.75390625" style="17" customWidth="1"/>
    <col min="4" max="4" width="9.00390625" style="17" customWidth="1"/>
    <col min="5" max="5" width="9.75390625" style="17" customWidth="1"/>
    <col min="6" max="6" width="10.625" style="17" customWidth="1"/>
    <col min="7" max="7" width="12.00390625" style="17" customWidth="1"/>
    <col min="8" max="8" width="8.75390625" style="17" customWidth="1"/>
    <col min="9" max="16384" width="10.75390625" style="17" customWidth="1"/>
  </cols>
  <sheetData>
    <row r="1" ht="12.75">
      <c r="A1" s="61" t="s">
        <v>101</v>
      </c>
    </row>
    <row r="2" spans="1:2" ht="12.75">
      <c r="A2" s="61"/>
      <c r="B2" s="61" t="s">
        <v>136</v>
      </c>
    </row>
    <row r="3" ht="12.75">
      <c r="B3" s="61" t="s">
        <v>137</v>
      </c>
    </row>
    <row r="4" ht="21.75" customHeight="1">
      <c r="B4" s="61"/>
    </row>
    <row r="5" spans="2:8" s="62" customFormat="1" ht="27.75" customHeight="1">
      <c r="B5" s="62" t="s">
        <v>308</v>
      </c>
      <c r="C5" s="62" t="s">
        <v>138</v>
      </c>
      <c r="D5" s="62" t="s">
        <v>139</v>
      </c>
      <c r="E5" s="62" t="s">
        <v>140</v>
      </c>
      <c r="F5" s="62" t="s">
        <v>141</v>
      </c>
      <c r="G5" s="62" t="s">
        <v>142</v>
      </c>
      <c r="H5" s="62" t="s">
        <v>143</v>
      </c>
    </row>
    <row r="6" spans="2:8" s="63" customFormat="1" ht="13.5" customHeight="1">
      <c r="B6" s="63">
        <v>1262</v>
      </c>
      <c r="C6" s="63">
        <v>138.15</v>
      </c>
      <c r="D6" s="63">
        <v>139.15</v>
      </c>
      <c r="E6" s="63">
        <v>20</v>
      </c>
      <c r="F6" s="63">
        <v>20</v>
      </c>
      <c r="G6" s="64">
        <f>D6-C6</f>
        <v>1</v>
      </c>
      <c r="H6" s="65">
        <f>(G6/F6)*100</f>
        <v>5</v>
      </c>
    </row>
    <row r="7" spans="2:8" s="62" customFormat="1" ht="12.75" customHeight="1">
      <c r="B7" s="17">
        <v>1262</v>
      </c>
      <c r="C7" s="64">
        <v>139.25</v>
      </c>
      <c r="D7" s="64">
        <v>139.75</v>
      </c>
      <c r="E7" s="17">
        <v>20</v>
      </c>
      <c r="F7" s="17">
        <v>10</v>
      </c>
      <c r="G7" s="64">
        <f>D7-C7</f>
        <v>0.5</v>
      </c>
      <c r="H7" s="65">
        <f>(G7/F7)*100</f>
        <v>5</v>
      </c>
    </row>
    <row r="8" spans="2:8" s="62" customFormat="1" ht="12.75" customHeight="1">
      <c r="B8" s="13">
        <v>1262</v>
      </c>
      <c r="C8" s="66">
        <v>139.8</v>
      </c>
      <c r="D8" s="66">
        <v>140.2</v>
      </c>
      <c r="E8" s="13">
        <v>5</v>
      </c>
      <c r="F8" s="13">
        <v>5</v>
      </c>
      <c r="G8" s="66">
        <f>D8-C8</f>
        <v>0.39999999999997726</v>
      </c>
      <c r="H8" s="67">
        <f>(G8/F8)*100</f>
        <v>7.999999999999545</v>
      </c>
    </row>
    <row r="9" spans="2:8" ht="12.75">
      <c r="B9" s="13">
        <v>1262</v>
      </c>
      <c r="C9" s="66">
        <v>140.25</v>
      </c>
      <c r="D9" s="66">
        <v>141.25</v>
      </c>
      <c r="E9" s="13">
        <v>20</v>
      </c>
      <c r="F9" s="13">
        <v>20</v>
      </c>
      <c r="G9" s="66">
        <f>D9-C9</f>
        <v>1</v>
      </c>
      <c r="H9" s="67">
        <f>(G9/F9)*100</f>
        <v>5</v>
      </c>
    </row>
    <row r="10" spans="2:8" ht="12.75">
      <c r="B10" s="13"/>
      <c r="C10" s="66"/>
      <c r="D10" s="66"/>
      <c r="E10" s="13"/>
      <c r="F10" s="13"/>
      <c r="G10" s="13"/>
      <c r="H10" s="13"/>
    </row>
    <row r="11" spans="2:8" ht="12.75">
      <c r="B11" s="13">
        <v>1263</v>
      </c>
      <c r="C11" s="66">
        <v>333.25</v>
      </c>
      <c r="D11" s="66">
        <v>334.25</v>
      </c>
      <c r="E11" s="13">
        <v>20</v>
      </c>
      <c r="F11" s="13">
        <v>20</v>
      </c>
      <c r="G11" s="66">
        <f>D11-C11</f>
        <v>1</v>
      </c>
      <c r="H11" s="67">
        <f>(G11/F11)*100</f>
        <v>5</v>
      </c>
    </row>
    <row r="12" spans="2:8" ht="12.75">
      <c r="B12" s="13">
        <v>1263</v>
      </c>
      <c r="C12" s="66">
        <v>334.35</v>
      </c>
      <c r="D12" s="66">
        <v>334.85</v>
      </c>
      <c r="E12" s="13">
        <v>20</v>
      </c>
      <c r="F12" s="13">
        <v>10</v>
      </c>
      <c r="G12" s="66">
        <f>D12-C12</f>
        <v>0.5</v>
      </c>
      <c r="H12" s="67">
        <f>(G12/F12)*100</f>
        <v>5</v>
      </c>
    </row>
    <row r="13" spans="2:8" ht="12.75">
      <c r="B13" s="13">
        <v>1263</v>
      </c>
      <c r="C13" s="66">
        <v>334.9</v>
      </c>
      <c r="D13" s="66">
        <v>335.7</v>
      </c>
      <c r="E13" s="13">
        <v>5</v>
      </c>
      <c r="F13" s="13">
        <v>5</v>
      </c>
      <c r="G13" s="66">
        <f>D13-C13</f>
        <v>0.8000000000000114</v>
      </c>
      <c r="H13" s="67">
        <f>(G13/F13)*100</f>
        <v>16.000000000000227</v>
      </c>
    </row>
    <row r="14" spans="2:8" ht="12.75">
      <c r="B14" s="13">
        <v>1263</v>
      </c>
      <c r="C14" s="66">
        <v>335.75</v>
      </c>
      <c r="D14" s="66">
        <v>336.75</v>
      </c>
      <c r="E14" s="13">
        <v>20</v>
      </c>
      <c r="F14" s="13">
        <v>20</v>
      </c>
      <c r="G14" s="66">
        <f>D14-C14</f>
        <v>1</v>
      </c>
      <c r="H14" s="67">
        <f>(G14/F14)*100</f>
        <v>5</v>
      </c>
    </row>
    <row r="15" spans="7:8" ht="12.75">
      <c r="G15" s="66"/>
      <c r="H15" s="67"/>
    </row>
    <row r="16" spans="2:8" s="13" customFormat="1" ht="12.75">
      <c r="B16" s="68">
        <v>1267</v>
      </c>
      <c r="C16" s="68">
        <v>229.45</v>
      </c>
      <c r="D16" s="68">
        <v>230.45</v>
      </c>
      <c r="E16" s="68">
        <v>20</v>
      </c>
      <c r="F16" s="68">
        <v>20</v>
      </c>
      <c r="G16" s="69">
        <f>D16-C16</f>
        <v>1</v>
      </c>
      <c r="H16" s="70">
        <f>(G16/F16)*100</f>
        <v>5</v>
      </c>
    </row>
    <row r="17" spans="2:8" s="13" customFormat="1" ht="12.75">
      <c r="B17" s="68">
        <v>1267</v>
      </c>
      <c r="C17" s="69">
        <v>230.55</v>
      </c>
      <c r="D17" s="69">
        <v>231.05</v>
      </c>
      <c r="E17" s="68">
        <v>20</v>
      </c>
      <c r="F17" s="68">
        <v>10</v>
      </c>
      <c r="G17" s="69">
        <f>D17-C17</f>
        <v>0.5</v>
      </c>
      <c r="H17" s="70">
        <f>(G17/F17)*100</f>
        <v>5</v>
      </c>
    </row>
    <row r="18" spans="2:8" s="13" customFormat="1" ht="12.75">
      <c r="B18" s="68">
        <v>1267</v>
      </c>
      <c r="C18" s="69">
        <v>231.1</v>
      </c>
      <c r="D18" s="68">
        <v>231.55</v>
      </c>
      <c r="E18" s="68">
        <v>5</v>
      </c>
      <c r="F18" s="68">
        <v>5</v>
      </c>
      <c r="G18" s="69">
        <f>D18-C18</f>
        <v>0.45000000000001705</v>
      </c>
      <c r="H18" s="70">
        <f>(G18/F18)*100</f>
        <v>9.000000000000341</v>
      </c>
    </row>
    <row r="19" spans="2:8" s="13" customFormat="1" ht="12.75">
      <c r="B19" s="68">
        <v>1267</v>
      </c>
      <c r="C19" s="69">
        <v>231.6</v>
      </c>
      <c r="D19" s="69">
        <v>232.6</v>
      </c>
      <c r="E19" s="68">
        <v>20</v>
      </c>
      <c r="F19" s="68">
        <v>20</v>
      </c>
      <c r="G19" s="69">
        <f>D19-C19</f>
        <v>1</v>
      </c>
      <c r="H19" s="70">
        <f>(G19/F19)*100</f>
        <v>5</v>
      </c>
    </row>
    <row r="20" s="13" customFormat="1" ht="12.75"/>
    <row r="21" s="13" customFormat="1" ht="12.75">
      <c r="A21" s="61" t="s">
        <v>144</v>
      </c>
    </row>
    <row r="22" spans="2:6" s="62" customFormat="1" ht="27.75" customHeight="1">
      <c r="B22" s="62" t="s">
        <v>308</v>
      </c>
      <c r="C22" s="62" t="s">
        <v>145</v>
      </c>
      <c r="D22" s="62" t="s">
        <v>140</v>
      </c>
      <c r="E22" s="62" t="s">
        <v>146</v>
      </c>
      <c r="F22" s="62" t="s">
        <v>143</v>
      </c>
    </row>
    <row r="23" spans="2:9" ht="12.75">
      <c r="B23" s="18">
        <v>1263</v>
      </c>
      <c r="C23" s="17" t="s">
        <v>162</v>
      </c>
      <c r="D23" s="17">
        <v>20</v>
      </c>
      <c r="E23" s="17">
        <v>2</v>
      </c>
      <c r="F23" s="17">
        <v>72</v>
      </c>
      <c r="G23" s="376"/>
      <c r="I23" s="93" t="s">
        <v>55</v>
      </c>
    </row>
    <row r="24" spans="2:6" ht="12.75">
      <c r="B24" s="17">
        <v>1267</v>
      </c>
      <c r="C24" s="17" t="s">
        <v>162</v>
      </c>
      <c r="D24" s="17">
        <v>20</v>
      </c>
      <c r="E24" s="17">
        <v>2</v>
      </c>
      <c r="F24" s="17">
        <v>66</v>
      </c>
    </row>
    <row r="26" spans="1:2" ht="12.75">
      <c r="A26" s="61"/>
      <c r="B26" s="61" t="s">
        <v>147</v>
      </c>
    </row>
    <row r="27" spans="2:7" ht="27">
      <c r="B27" s="71" t="s">
        <v>308</v>
      </c>
      <c r="C27" s="71" t="s">
        <v>145</v>
      </c>
      <c r="D27" s="71" t="s">
        <v>148</v>
      </c>
      <c r="E27" s="62" t="s">
        <v>140</v>
      </c>
      <c r="F27" s="62" t="s">
        <v>149</v>
      </c>
      <c r="G27" s="62" t="s">
        <v>143</v>
      </c>
    </row>
    <row r="28" spans="2:7" ht="12.75">
      <c r="B28" s="17">
        <v>1267</v>
      </c>
      <c r="C28" s="17" t="s">
        <v>162</v>
      </c>
      <c r="D28" s="17" t="s">
        <v>150</v>
      </c>
      <c r="E28" s="17">
        <v>10</v>
      </c>
      <c r="F28" s="17">
        <v>1</v>
      </c>
      <c r="G28" s="17">
        <v>67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11.00390625" defaultRowHeight="12.75"/>
  <cols>
    <col min="1" max="7" width="7.875" style="17" customWidth="1"/>
    <col min="8" max="8" width="9.375" style="17" customWidth="1"/>
    <col min="9" max="9" width="8.75390625" style="0" customWidth="1"/>
    <col min="10" max="10" width="42.375" style="0" customWidth="1"/>
    <col min="11" max="16384" width="7.625" style="0" customWidth="1"/>
  </cols>
  <sheetData>
    <row r="1" spans="1:10" ht="12.75">
      <c r="A1" s="17" t="s">
        <v>152</v>
      </c>
      <c r="B1" s="17" t="s">
        <v>12</v>
      </c>
      <c r="C1" s="17" t="s">
        <v>153</v>
      </c>
      <c r="D1" s="17" t="s">
        <v>293</v>
      </c>
      <c r="E1" s="17" t="s">
        <v>154</v>
      </c>
      <c r="F1" s="17" t="s">
        <v>12</v>
      </c>
      <c r="G1" s="17" t="s">
        <v>155</v>
      </c>
      <c r="H1" s="17" t="s">
        <v>0</v>
      </c>
      <c r="I1" t="s">
        <v>1</v>
      </c>
      <c r="J1" t="s">
        <v>2</v>
      </c>
    </row>
    <row r="2" spans="1:10" ht="12.75">
      <c r="A2" s="17">
        <v>208</v>
      </c>
      <c r="B2" s="17">
        <v>1262</v>
      </c>
      <c r="C2" s="17" t="s">
        <v>293</v>
      </c>
      <c r="D2" s="17">
        <v>5</v>
      </c>
      <c r="E2" s="17" t="s">
        <v>153</v>
      </c>
      <c r="F2" s="17">
        <v>4</v>
      </c>
      <c r="G2" s="17">
        <v>102</v>
      </c>
      <c r="H2" s="17">
        <v>103</v>
      </c>
      <c r="I2" t="s">
        <v>3</v>
      </c>
      <c r="J2" t="s">
        <v>505</v>
      </c>
    </row>
    <row r="4" spans="1:10" ht="12.75">
      <c r="A4" s="17">
        <v>208</v>
      </c>
      <c r="B4" s="17">
        <v>1263</v>
      </c>
      <c r="C4" s="17" t="s">
        <v>506</v>
      </c>
      <c r="D4" s="17">
        <v>4</v>
      </c>
      <c r="E4" s="17" t="s">
        <v>153</v>
      </c>
      <c r="F4" s="17">
        <v>1</v>
      </c>
      <c r="G4" s="17" t="s">
        <v>507</v>
      </c>
      <c r="H4" s="17" t="s">
        <v>508</v>
      </c>
      <c r="I4" t="s">
        <v>3</v>
      </c>
      <c r="J4" t="s">
        <v>509</v>
      </c>
    </row>
    <row r="5" spans="1:10" ht="12.75">
      <c r="A5" s="17">
        <v>208</v>
      </c>
      <c r="B5" s="17">
        <v>1263</v>
      </c>
      <c r="C5" s="17" t="s">
        <v>506</v>
      </c>
      <c r="D5" s="17">
        <v>4</v>
      </c>
      <c r="E5" s="17" t="s">
        <v>153</v>
      </c>
      <c r="F5" s="17">
        <v>1</v>
      </c>
      <c r="G5" s="17">
        <v>67</v>
      </c>
      <c r="H5" s="17">
        <v>68</v>
      </c>
      <c r="I5" t="s">
        <v>3</v>
      </c>
      <c r="J5" t="s">
        <v>510</v>
      </c>
    </row>
    <row r="6" spans="1:10" ht="12.75">
      <c r="A6" s="17">
        <v>208</v>
      </c>
      <c r="B6" s="17">
        <v>1263</v>
      </c>
      <c r="C6" s="17" t="s">
        <v>506</v>
      </c>
      <c r="D6" s="17">
        <v>4</v>
      </c>
      <c r="E6" s="17" t="s">
        <v>153</v>
      </c>
      <c r="F6" s="17">
        <v>1</v>
      </c>
      <c r="G6" s="17">
        <v>72</v>
      </c>
      <c r="H6" s="17">
        <v>73</v>
      </c>
      <c r="I6" t="s">
        <v>3</v>
      </c>
      <c r="J6" t="s">
        <v>511</v>
      </c>
    </row>
    <row r="8" spans="1:9" ht="12.75">
      <c r="A8" s="17">
        <v>208</v>
      </c>
      <c r="B8" s="17">
        <v>1265</v>
      </c>
      <c r="C8" s="17" t="s">
        <v>162</v>
      </c>
      <c r="D8" s="17">
        <v>29</v>
      </c>
      <c r="E8" s="17" t="s">
        <v>153</v>
      </c>
      <c r="F8" s="17">
        <v>7</v>
      </c>
      <c r="G8" s="17">
        <v>49</v>
      </c>
      <c r="H8" s="17">
        <v>50</v>
      </c>
      <c r="I8" t="s">
        <v>3</v>
      </c>
    </row>
    <row r="9" spans="1:10" ht="12.75">
      <c r="A9" s="17">
        <v>208</v>
      </c>
      <c r="B9" s="17">
        <v>1265</v>
      </c>
      <c r="C9" s="17" t="s">
        <v>162</v>
      </c>
      <c r="D9" s="17">
        <v>29</v>
      </c>
      <c r="E9" s="17" t="s">
        <v>153</v>
      </c>
      <c r="F9" s="17">
        <v>7</v>
      </c>
      <c r="G9" s="17" t="s">
        <v>512</v>
      </c>
      <c r="H9" s="17" t="s">
        <v>513</v>
      </c>
      <c r="I9" t="s">
        <v>3</v>
      </c>
      <c r="J9" t="s">
        <v>514</v>
      </c>
    </row>
    <row r="10" spans="1:10" ht="12.75">
      <c r="A10" s="17">
        <v>208</v>
      </c>
      <c r="B10" s="17">
        <v>1265</v>
      </c>
      <c r="C10" s="17" t="s">
        <v>162</v>
      </c>
      <c r="D10" s="17">
        <v>29</v>
      </c>
      <c r="E10" s="17" t="s">
        <v>153</v>
      </c>
      <c r="F10" s="17">
        <v>7</v>
      </c>
      <c r="G10" s="17">
        <v>74</v>
      </c>
      <c r="H10" s="17">
        <v>75</v>
      </c>
      <c r="I10" t="s">
        <v>3</v>
      </c>
      <c r="J10" t="s">
        <v>505</v>
      </c>
    </row>
    <row r="12" spans="1:9" ht="12.75">
      <c r="A12" s="17">
        <v>208</v>
      </c>
      <c r="B12" s="17">
        <v>1266</v>
      </c>
      <c r="C12" s="17" t="s">
        <v>291</v>
      </c>
      <c r="D12" s="17">
        <v>6</v>
      </c>
      <c r="E12" s="17" t="s">
        <v>153</v>
      </c>
      <c r="F12" s="17">
        <v>7</v>
      </c>
      <c r="G12" s="17">
        <v>48</v>
      </c>
      <c r="H12" s="17">
        <v>49</v>
      </c>
      <c r="I12" t="s">
        <v>3</v>
      </c>
    </row>
    <row r="13" spans="1:10" ht="12.75">
      <c r="A13" s="17">
        <v>208</v>
      </c>
      <c r="B13" s="17">
        <v>1266</v>
      </c>
      <c r="C13" s="17" t="s">
        <v>291</v>
      </c>
      <c r="D13" s="17">
        <v>6</v>
      </c>
      <c r="E13" s="17" t="s">
        <v>153</v>
      </c>
      <c r="F13" s="17" t="s">
        <v>515</v>
      </c>
      <c r="G13" s="17" t="s">
        <v>516</v>
      </c>
      <c r="H13" s="17" t="s">
        <v>517</v>
      </c>
      <c r="I13" t="s">
        <v>3</v>
      </c>
      <c r="J13" t="s">
        <v>518</v>
      </c>
    </row>
    <row r="14" spans="1:10" ht="12.75">
      <c r="A14" s="17">
        <v>208</v>
      </c>
      <c r="B14" s="17">
        <v>1266</v>
      </c>
      <c r="C14" s="17" t="s">
        <v>291</v>
      </c>
      <c r="D14" s="17">
        <v>6</v>
      </c>
      <c r="E14" s="17" t="s">
        <v>153</v>
      </c>
      <c r="F14" s="17" t="s">
        <v>515</v>
      </c>
      <c r="G14" s="17">
        <v>29</v>
      </c>
      <c r="H14" s="17">
        <v>30</v>
      </c>
      <c r="I14" t="s">
        <v>3</v>
      </c>
      <c r="J14" t="s">
        <v>524</v>
      </c>
    </row>
    <row r="16" spans="1:9" ht="12.75">
      <c r="A16" s="17">
        <v>208</v>
      </c>
      <c r="B16" s="17">
        <v>1267</v>
      </c>
      <c r="C16" s="17" t="s">
        <v>162</v>
      </c>
      <c r="D16" s="17">
        <v>22</v>
      </c>
      <c r="E16" s="17" t="s">
        <v>153</v>
      </c>
      <c r="F16" s="17">
        <v>7</v>
      </c>
      <c r="G16" s="17">
        <v>9</v>
      </c>
      <c r="H16" s="17">
        <v>10</v>
      </c>
      <c r="I16" t="s">
        <v>3</v>
      </c>
    </row>
    <row r="17" spans="1:10" ht="12.75">
      <c r="A17" s="17">
        <v>208</v>
      </c>
      <c r="B17" s="17">
        <v>1267</v>
      </c>
      <c r="C17" s="17" t="s">
        <v>162</v>
      </c>
      <c r="D17" s="17">
        <v>22</v>
      </c>
      <c r="E17" s="17" t="s">
        <v>153</v>
      </c>
      <c r="F17" s="17">
        <v>7</v>
      </c>
      <c r="G17" s="17" t="s">
        <v>525</v>
      </c>
      <c r="H17" s="17" t="s">
        <v>526</v>
      </c>
      <c r="I17" t="s">
        <v>3</v>
      </c>
      <c r="J17" t="s">
        <v>527</v>
      </c>
    </row>
    <row r="18" spans="1:10" ht="12.75">
      <c r="A18" s="17">
        <v>208</v>
      </c>
      <c r="B18" s="17">
        <v>1267</v>
      </c>
      <c r="C18" s="17" t="s">
        <v>162</v>
      </c>
      <c r="D18" s="17">
        <v>22</v>
      </c>
      <c r="E18" s="17" t="s">
        <v>153</v>
      </c>
      <c r="F18" s="17">
        <v>7</v>
      </c>
      <c r="G18" s="17" t="s">
        <v>528</v>
      </c>
      <c r="H18" s="17" t="s">
        <v>529</v>
      </c>
      <c r="I18" t="s">
        <v>3</v>
      </c>
      <c r="J18" t="s">
        <v>514</v>
      </c>
    </row>
    <row r="19" spans="1:10" ht="12.75">
      <c r="A19" s="17">
        <v>208</v>
      </c>
      <c r="B19" s="17">
        <v>1267</v>
      </c>
      <c r="C19" s="17" t="s">
        <v>162</v>
      </c>
      <c r="D19" s="17">
        <v>22</v>
      </c>
      <c r="E19" s="17" t="s">
        <v>153</v>
      </c>
      <c r="F19" s="17">
        <v>7</v>
      </c>
      <c r="G19" s="17" t="s">
        <v>529</v>
      </c>
      <c r="H19" s="17" t="s">
        <v>530</v>
      </c>
      <c r="I19" t="s">
        <v>3</v>
      </c>
      <c r="J19" t="s">
        <v>531</v>
      </c>
    </row>
    <row r="20" spans="1:10" ht="12.75">
      <c r="A20" s="17">
        <v>208</v>
      </c>
      <c r="B20" s="17">
        <v>1267</v>
      </c>
      <c r="C20" s="17" t="s">
        <v>162</v>
      </c>
      <c r="D20" s="17">
        <v>22</v>
      </c>
      <c r="E20" s="17" t="s">
        <v>153</v>
      </c>
      <c r="F20" s="17">
        <v>7</v>
      </c>
      <c r="G20" s="17">
        <v>39</v>
      </c>
      <c r="H20" s="17">
        <v>40</v>
      </c>
      <c r="I20" t="s">
        <v>3</v>
      </c>
      <c r="J20" t="s">
        <v>505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11.00390625" defaultRowHeight="12.75"/>
  <cols>
    <col min="1" max="1" width="4.00390625" style="0" bestFit="1" customWidth="1"/>
    <col min="2" max="2" width="5.00390625" style="0" bestFit="1" customWidth="1"/>
    <col min="3" max="3" width="2.00390625" style="0" customWidth="1"/>
    <col min="4" max="4" width="4.125" style="0" customWidth="1"/>
    <col min="5" max="5" width="2.00390625" style="0" customWidth="1"/>
    <col min="6" max="6" width="3.75390625" style="0" customWidth="1"/>
    <col min="7" max="7" width="7.125" style="0" customWidth="1"/>
    <col min="8" max="8" width="9.75390625" style="0" customWidth="1"/>
    <col min="9" max="9" width="6.00390625" style="0" customWidth="1"/>
    <col min="10" max="10" width="7.875" style="377" customWidth="1"/>
    <col min="11" max="16384" width="7.625" style="0" customWidth="1"/>
  </cols>
  <sheetData>
    <row r="1" spans="1:10" ht="12.75">
      <c r="A1" t="s">
        <v>532</v>
      </c>
      <c r="B1" t="s">
        <v>308</v>
      </c>
      <c r="C1" t="s">
        <v>153</v>
      </c>
      <c r="D1" t="s">
        <v>61</v>
      </c>
      <c r="E1" t="s">
        <v>154</v>
      </c>
      <c r="F1" t="s">
        <v>62</v>
      </c>
      <c r="G1" t="s">
        <v>63</v>
      </c>
      <c r="H1" t="s">
        <v>64</v>
      </c>
      <c r="I1" t="s">
        <v>65</v>
      </c>
      <c r="J1" s="377" t="s">
        <v>66</v>
      </c>
    </row>
    <row r="2" spans="1:11" ht="12.75">
      <c r="A2">
        <v>208</v>
      </c>
      <c r="B2">
        <v>1263</v>
      </c>
      <c r="C2" t="s">
        <v>293</v>
      </c>
      <c r="D2">
        <v>14</v>
      </c>
      <c r="E2" t="s">
        <v>153</v>
      </c>
      <c r="F2">
        <v>1</v>
      </c>
      <c r="G2">
        <v>59</v>
      </c>
      <c r="H2">
        <v>60</v>
      </c>
      <c r="I2">
        <v>282.99</v>
      </c>
      <c r="J2" s="377">
        <v>333.3</v>
      </c>
      <c r="K2" s="378"/>
    </row>
    <row r="3" spans="1:11" ht="12.75">
      <c r="A3">
        <v>208</v>
      </c>
      <c r="B3">
        <v>1263</v>
      </c>
      <c r="C3" t="s">
        <v>293</v>
      </c>
      <c r="D3">
        <v>14</v>
      </c>
      <c r="E3" t="s">
        <v>153</v>
      </c>
      <c r="F3">
        <v>1</v>
      </c>
      <c r="G3">
        <v>79</v>
      </c>
      <c r="H3">
        <v>80</v>
      </c>
      <c r="I3">
        <v>283.19</v>
      </c>
      <c r="J3" s="377">
        <v>333.5</v>
      </c>
      <c r="K3" s="379"/>
    </row>
    <row r="4" spans="1:11" ht="12.75">
      <c r="A4">
        <v>208</v>
      </c>
      <c r="B4">
        <v>1263</v>
      </c>
      <c r="C4" t="s">
        <v>293</v>
      </c>
      <c r="D4">
        <v>14</v>
      </c>
      <c r="E4" t="s">
        <v>153</v>
      </c>
      <c r="F4">
        <v>1</v>
      </c>
      <c r="G4">
        <v>89</v>
      </c>
      <c r="H4">
        <v>90</v>
      </c>
      <c r="I4">
        <v>283.29</v>
      </c>
      <c r="J4" s="377">
        <v>333.6</v>
      </c>
      <c r="K4" s="379"/>
    </row>
    <row r="5" spans="1:11" ht="12.75">
      <c r="A5">
        <v>208</v>
      </c>
      <c r="B5">
        <v>1263</v>
      </c>
      <c r="C5" t="s">
        <v>293</v>
      </c>
      <c r="D5">
        <v>14</v>
      </c>
      <c r="E5" t="s">
        <v>153</v>
      </c>
      <c r="F5">
        <v>1</v>
      </c>
      <c r="G5">
        <v>99</v>
      </c>
      <c r="H5">
        <v>100</v>
      </c>
      <c r="I5">
        <v>283.39</v>
      </c>
      <c r="J5" s="377">
        <v>333.7</v>
      </c>
      <c r="K5" s="379"/>
    </row>
    <row r="6" spans="1:11" ht="12.75">
      <c r="A6">
        <v>208</v>
      </c>
      <c r="B6">
        <v>1263</v>
      </c>
      <c r="C6" t="s">
        <v>293</v>
      </c>
      <c r="D6">
        <v>14</v>
      </c>
      <c r="E6" t="s">
        <v>153</v>
      </c>
      <c r="F6">
        <v>1</v>
      </c>
      <c r="G6">
        <v>109</v>
      </c>
      <c r="H6">
        <v>110</v>
      </c>
      <c r="I6">
        <v>283.49</v>
      </c>
      <c r="J6" s="377">
        <v>333.8</v>
      </c>
      <c r="K6" s="380" t="s">
        <v>67</v>
      </c>
    </row>
    <row r="7" spans="1:11" ht="12.75">
      <c r="A7">
        <v>208</v>
      </c>
      <c r="B7">
        <v>1263</v>
      </c>
      <c r="C7" t="s">
        <v>293</v>
      </c>
      <c r="D7">
        <v>14</v>
      </c>
      <c r="E7" t="s">
        <v>153</v>
      </c>
      <c r="F7">
        <v>1</v>
      </c>
      <c r="G7">
        <v>119</v>
      </c>
      <c r="H7">
        <v>120</v>
      </c>
      <c r="I7">
        <v>283.59</v>
      </c>
      <c r="J7" s="377">
        <v>333.9</v>
      </c>
      <c r="K7" s="379"/>
    </row>
    <row r="8" spans="1:11" ht="12.75">
      <c r="A8">
        <v>208</v>
      </c>
      <c r="B8">
        <v>1263</v>
      </c>
      <c r="C8" t="s">
        <v>293</v>
      </c>
      <c r="D8">
        <v>14</v>
      </c>
      <c r="E8" t="s">
        <v>153</v>
      </c>
      <c r="F8">
        <v>1</v>
      </c>
      <c r="G8">
        <v>129</v>
      </c>
      <c r="H8">
        <v>130</v>
      </c>
      <c r="I8">
        <v>283.69</v>
      </c>
      <c r="J8" s="377">
        <v>334</v>
      </c>
      <c r="K8" s="379"/>
    </row>
    <row r="9" spans="1:11" ht="12.75">
      <c r="A9">
        <v>208</v>
      </c>
      <c r="B9">
        <v>1263</v>
      </c>
      <c r="C9" t="s">
        <v>293</v>
      </c>
      <c r="D9">
        <v>14</v>
      </c>
      <c r="E9" t="s">
        <v>153</v>
      </c>
      <c r="F9">
        <v>1</v>
      </c>
      <c r="G9">
        <v>139</v>
      </c>
      <c r="H9">
        <v>140</v>
      </c>
      <c r="I9">
        <v>283.79</v>
      </c>
      <c r="J9" s="377">
        <v>334.1</v>
      </c>
      <c r="K9" s="379"/>
    </row>
    <row r="10" spans="1:11" ht="12.75">
      <c r="A10">
        <v>208</v>
      </c>
      <c r="B10">
        <v>1263</v>
      </c>
      <c r="C10" t="s">
        <v>293</v>
      </c>
      <c r="D10">
        <v>14</v>
      </c>
      <c r="E10" t="s">
        <v>153</v>
      </c>
      <c r="F10">
        <v>1</v>
      </c>
      <c r="G10">
        <v>149</v>
      </c>
      <c r="H10">
        <v>150</v>
      </c>
      <c r="I10">
        <v>283.89</v>
      </c>
      <c r="J10" s="377">
        <v>334.2</v>
      </c>
      <c r="K10" s="379"/>
    </row>
    <row r="11" spans="1:11" ht="12.75">
      <c r="A11">
        <v>208</v>
      </c>
      <c r="B11">
        <v>1263</v>
      </c>
      <c r="C11" t="s">
        <v>293</v>
      </c>
      <c r="D11">
        <v>14</v>
      </c>
      <c r="E11" t="s">
        <v>153</v>
      </c>
      <c r="F11">
        <v>2</v>
      </c>
      <c r="G11">
        <v>9</v>
      </c>
      <c r="H11">
        <f aca="true" t="shared" si="0" ref="H11:H38">G11+1</f>
        <v>10</v>
      </c>
      <c r="I11">
        <v>283.99</v>
      </c>
      <c r="J11" s="377">
        <v>334.3</v>
      </c>
      <c r="K11" s="379"/>
    </row>
    <row r="12" spans="1:11" ht="12.75">
      <c r="A12">
        <v>208</v>
      </c>
      <c r="B12">
        <v>1263</v>
      </c>
      <c r="C12" t="s">
        <v>293</v>
      </c>
      <c r="D12">
        <v>14</v>
      </c>
      <c r="E12" t="s">
        <v>153</v>
      </c>
      <c r="F12">
        <v>2</v>
      </c>
      <c r="G12">
        <v>19</v>
      </c>
      <c r="H12">
        <f t="shared" si="0"/>
        <v>20</v>
      </c>
      <c r="I12">
        <v>284.09</v>
      </c>
      <c r="J12" s="377">
        <v>334.4</v>
      </c>
      <c r="K12" s="379"/>
    </row>
    <row r="13" spans="1:11" ht="12.75">
      <c r="A13">
        <v>208</v>
      </c>
      <c r="B13">
        <v>1263</v>
      </c>
      <c r="C13" t="s">
        <v>293</v>
      </c>
      <c r="D13">
        <v>14</v>
      </c>
      <c r="E13" t="s">
        <v>153</v>
      </c>
      <c r="F13">
        <v>2</v>
      </c>
      <c r="G13">
        <v>24</v>
      </c>
      <c r="H13">
        <f t="shared" si="0"/>
        <v>25</v>
      </c>
      <c r="I13">
        <v>284.14</v>
      </c>
      <c r="J13" s="377">
        <v>334.45</v>
      </c>
      <c r="K13" s="381"/>
    </row>
    <row r="14" spans="1:11" ht="12.75">
      <c r="A14">
        <v>208</v>
      </c>
      <c r="B14">
        <v>1263</v>
      </c>
      <c r="C14" t="s">
        <v>293</v>
      </c>
      <c r="D14">
        <v>14</v>
      </c>
      <c r="E14" t="s">
        <v>153</v>
      </c>
      <c r="F14">
        <v>2</v>
      </c>
      <c r="G14">
        <v>29</v>
      </c>
      <c r="H14">
        <f t="shared" si="0"/>
        <v>30</v>
      </c>
      <c r="I14">
        <v>284.19</v>
      </c>
      <c r="J14" s="377">
        <v>334.5</v>
      </c>
      <c r="K14" s="381"/>
    </row>
    <row r="15" spans="1:11" ht="12.75">
      <c r="A15">
        <v>208</v>
      </c>
      <c r="B15">
        <v>1263</v>
      </c>
      <c r="C15" t="s">
        <v>293</v>
      </c>
      <c r="D15">
        <v>14</v>
      </c>
      <c r="E15" t="s">
        <v>153</v>
      </c>
      <c r="F15">
        <v>2</v>
      </c>
      <c r="G15">
        <f aca="true" t="shared" si="1" ref="G15:G38">G14+5</f>
        <v>34</v>
      </c>
      <c r="H15">
        <f t="shared" si="0"/>
        <v>35</v>
      </c>
      <c r="I15">
        <v>284.24</v>
      </c>
      <c r="J15" s="377">
        <v>334.55</v>
      </c>
      <c r="K15" s="381"/>
    </row>
    <row r="16" spans="1:11" ht="12.75">
      <c r="A16">
        <v>208</v>
      </c>
      <c r="B16">
        <v>1263</v>
      </c>
      <c r="C16" t="s">
        <v>293</v>
      </c>
      <c r="D16">
        <v>14</v>
      </c>
      <c r="E16" t="s">
        <v>153</v>
      </c>
      <c r="F16">
        <v>2</v>
      </c>
      <c r="G16">
        <f t="shared" si="1"/>
        <v>39</v>
      </c>
      <c r="H16">
        <f t="shared" si="0"/>
        <v>40</v>
      </c>
      <c r="I16">
        <v>284.29</v>
      </c>
      <c r="J16" s="377">
        <v>334.6</v>
      </c>
      <c r="K16" s="381"/>
    </row>
    <row r="17" spans="1:11" ht="12.75">
      <c r="A17">
        <v>208</v>
      </c>
      <c r="B17">
        <v>1263</v>
      </c>
      <c r="C17" t="s">
        <v>293</v>
      </c>
      <c r="D17">
        <v>14</v>
      </c>
      <c r="E17" t="s">
        <v>153</v>
      </c>
      <c r="F17">
        <v>2</v>
      </c>
      <c r="G17">
        <f t="shared" si="1"/>
        <v>44</v>
      </c>
      <c r="H17">
        <f t="shared" si="0"/>
        <v>45</v>
      </c>
      <c r="I17">
        <v>284.34</v>
      </c>
      <c r="J17" s="377">
        <v>334.65</v>
      </c>
      <c r="K17" s="381"/>
    </row>
    <row r="18" spans="1:11" ht="12.75">
      <c r="A18">
        <v>208</v>
      </c>
      <c r="B18">
        <v>1263</v>
      </c>
      <c r="C18" t="s">
        <v>293</v>
      </c>
      <c r="D18">
        <v>14</v>
      </c>
      <c r="E18" t="s">
        <v>153</v>
      </c>
      <c r="F18">
        <v>2</v>
      </c>
      <c r="G18">
        <f t="shared" si="1"/>
        <v>49</v>
      </c>
      <c r="H18">
        <f t="shared" si="0"/>
        <v>50</v>
      </c>
      <c r="I18">
        <v>284.39</v>
      </c>
      <c r="J18" s="377">
        <v>334.7</v>
      </c>
      <c r="K18" s="381"/>
    </row>
    <row r="19" spans="1:11" ht="12.75">
      <c r="A19">
        <v>208</v>
      </c>
      <c r="B19">
        <v>1263</v>
      </c>
      <c r="C19" t="s">
        <v>293</v>
      </c>
      <c r="D19">
        <v>14</v>
      </c>
      <c r="E19" t="s">
        <v>153</v>
      </c>
      <c r="F19">
        <v>2</v>
      </c>
      <c r="G19">
        <f t="shared" si="1"/>
        <v>54</v>
      </c>
      <c r="H19">
        <f t="shared" si="0"/>
        <v>55</v>
      </c>
      <c r="I19">
        <v>284.44</v>
      </c>
      <c r="J19" s="377">
        <v>334.75</v>
      </c>
      <c r="K19" s="381"/>
    </row>
    <row r="20" spans="1:11" ht="12.75">
      <c r="A20">
        <v>208</v>
      </c>
      <c r="B20">
        <v>1263</v>
      </c>
      <c r="C20" t="s">
        <v>293</v>
      </c>
      <c r="D20">
        <v>14</v>
      </c>
      <c r="E20" t="s">
        <v>153</v>
      </c>
      <c r="F20">
        <v>2</v>
      </c>
      <c r="G20">
        <f t="shared" si="1"/>
        <v>59</v>
      </c>
      <c r="H20">
        <f t="shared" si="0"/>
        <v>60</v>
      </c>
      <c r="I20">
        <v>284.49</v>
      </c>
      <c r="J20" s="377">
        <v>334.8</v>
      </c>
      <c r="K20" s="381"/>
    </row>
    <row r="21" spans="1:11" ht="12.75">
      <c r="A21">
        <v>208</v>
      </c>
      <c r="B21">
        <v>1263</v>
      </c>
      <c r="C21" t="s">
        <v>293</v>
      </c>
      <c r="D21">
        <v>14</v>
      </c>
      <c r="E21" t="s">
        <v>153</v>
      </c>
      <c r="F21">
        <v>2</v>
      </c>
      <c r="G21">
        <f t="shared" si="1"/>
        <v>64</v>
      </c>
      <c r="H21">
        <f t="shared" si="0"/>
        <v>65</v>
      </c>
      <c r="I21">
        <v>284.54</v>
      </c>
      <c r="J21" s="377">
        <v>334.85</v>
      </c>
      <c r="K21" s="382" t="s">
        <v>68</v>
      </c>
    </row>
    <row r="22" spans="1:11" ht="12.75">
      <c r="A22">
        <v>208</v>
      </c>
      <c r="B22">
        <v>1263</v>
      </c>
      <c r="C22" t="s">
        <v>293</v>
      </c>
      <c r="D22">
        <v>14</v>
      </c>
      <c r="E22" t="s">
        <v>153</v>
      </c>
      <c r="F22">
        <v>2</v>
      </c>
      <c r="G22">
        <f t="shared" si="1"/>
        <v>69</v>
      </c>
      <c r="H22">
        <f t="shared" si="0"/>
        <v>70</v>
      </c>
      <c r="I22">
        <v>284.59</v>
      </c>
      <c r="J22" s="377">
        <v>334.9</v>
      </c>
      <c r="K22" s="381"/>
    </row>
    <row r="23" spans="1:11" ht="12.75">
      <c r="A23">
        <v>208</v>
      </c>
      <c r="B23">
        <v>1263</v>
      </c>
      <c r="C23" t="s">
        <v>293</v>
      </c>
      <c r="D23">
        <v>14</v>
      </c>
      <c r="E23" t="s">
        <v>153</v>
      </c>
      <c r="F23">
        <v>2</v>
      </c>
      <c r="G23">
        <f t="shared" si="1"/>
        <v>74</v>
      </c>
      <c r="H23">
        <f t="shared" si="0"/>
        <v>75</v>
      </c>
      <c r="I23">
        <v>284.64</v>
      </c>
      <c r="J23" s="377">
        <v>334.95</v>
      </c>
      <c r="K23" s="381"/>
    </row>
    <row r="24" spans="1:11" ht="12.75">
      <c r="A24">
        <v>208</v>
      </c>
      <c r="B24">
        <v>1263</v>
      </c>
      <c r="C24" t="s">
        <v>293</v>
      </c>
      <c r="D24">
        <v>14</v>
      </c>
      <c r="E24" t="s">
        <v>153</v>
      </c>
      <c r="F24">
        <v>2</v>
      </c>
      <c r="G24">
        <f t="shared" si="1"/>
        <v>79</v>
      </c>
      <c r="H24">
        <f t="shared" si="0"/>
        <v>80</v>
      </c>
      <c r="I24">
        <v>284.69</v>
      </c>
      <c r="J24" s="377">
        <v>335</v>
      </c>
      <c r="K24" s="381"/>
    </row>
    <row r="25" spans="1:11" ht="12.75">
      <c r="A25">
        <v>208</v>
      </c>
      <c r="B25">
        <v>1263</v>
      </c>
      <c r="C25" t="s">
        <v>293</v>
      </c>
      <c r="D25">
        <v>14</v>
      </c>
      <c r="E25" t="s">
        <v>153</v>
      </c>
      <c r="F25">
        <v>2</v>
      </c>
      <c r="G25">
        <f t="shared" si="1"/>
        <v>84</v>
      </c>
      <c r="H25">
        <f t="shared" si="0"/>
        <v>85</v>
      </c>
      <c r="I25">
        <v>284.74</v>
      </c>
      <c r="J25" s="377">
        <v>335.05</v>
      </c>
      <c r="K25" s="381"/>
    </row>
    <row r="26" spans="1:11" ht="12.75">
      <c r="A26">
        <v>208</v>
      </c>
      <c r="B26">
        <v>1263</v>
      </c>
      <c r="C26" t="s">
        <v>293</v>
      </c>
      <c r="D26">
        <v>14</v>
      </c>
      <c r="E26" t="s">
        <v>153</v>
      </c>
      <c r="F26">
        <v>2</v>
      </c>
      <c r="G26">
        <f t="shared" si="1"/>
        <v>89</v>
      </c>
      <c r="H26">
        <f t="shared" si="0"/>
        <v>90</v>
      </c>
      <c r="I26">
        <v>284.79</v>
      </c>
      <c r="J26" s="377">
        <v>335.1</v>
      </c>
      <c r="K26" s="381"/>
    </row>
    <row r="27" spans="1:11" ht="12.75">
      <c r="A27">
        <v>208</v>
      </c>
      <c r="B27">
        <v>1263</v>
      </c>
      <c r="C27" t="s">
        <v>293</v>
      </c>
      <c r="D27">
        <v>14</v>
      </c>
      <c r="E27" t="s">
        <v>153</v>
      </c>
      <c r="F27">
        <v>2</v>
      </c>
      <c r="G27">
        <f t="shared" si="1"/>
        <v>94</v>
      </c>
      <c r="H27">
        <f t="shared" si="0"/>
        <v>95</v>
      </c>
      <c r="I27">
        <v>284.84</v>
      </c>
      <c r="J27" s="377">
        <v>335.15</v>
      </c>
      <c r="K27" s="381"/>
    </row>
    <row r="28" spans="1:11" ht="12.75">
      <c r="A28">
        <v>208</v>
      </c>
      <c r="B28">
        <v>1263</v>
      </c>
      <c r="C28" t="s">
        <v>293</v>
      </c>
      <c r="D28">
        <v>14</v>
      </c>
      <c r="E28" t="s">
        <v>153</v>
      </c>
      <c r="F28">
        <v>2</v>
      </c>
      <c r="G28">
        <f t="shared" si="1"/>
        <v>99</v>
      </c>
      <c r="H28">
        <f t="shared" si="0"/>
        <v>100</v>
      </c>
      <c r="I28">
        <v>284.89</v>
      </c>
      <c r="J28" s="377">
        <v>335.2</v>
      </c>
      <c r="K28" s="381"/>
    </row>
    <row r="29" spans="1:11" ht="12.75">
      <c r="A29">
        <v>208</v>
      </c>
      <c r="B29">
        <v>1263</v>
      </c>
      <c r="C29" t="s">
        <v>293</v>
      </c>
      <c r="D29">
        <v>14</v>
      </c>
      <c r="E29" t="s">
        <v>153</v>
      </c>
      <c r="F29">
        <v>2</v>
      </c>
      <c r="G29">
        <f t="shared" si="1"/>
        <v>104</v>
      </c>
      <c r="H29">
        <f t="shared" si="0"/>
        <v>105</v>
      </c>
      <c r="I29">
        <v>284.94</v>
      </c>
      <c r="J29" s="377">
        <v>335.25</v>
      </c>
      <c r="K29" s="381"/>
    </row>
    <row r="30" spans="1:11" ht="12.75">
      <c r="A30">
        <v>208</v>
      </c>
      <c r="B30">
        <v>1263</v>
      </c>
      <c r="C30" t="s">
        <v>293</v>
      </c>
      <c r="D30">
        <v>14</v>
      </c>
      <c r="E30" t="s">
        <v>153</v>
      </c>
      <c r="F30">
        <v>2</v>
      </c>
      <c r="G30">
        <f t="shared" si="1"/>
        <v>109</v>
      </c>
      <c r="H30">
        <f t="shared" si="0"/>
        <v>110</v>
      </c>
      <c r="I30">
        <v>284.99</v>
      </c>
      <c r="J30" s="377">
        <v>335.3</v>
      </c>
      <c r="K30" s="381"/>
    </row>
    <row r="31" spans="1:11" ht="12.75">
      <c r="A31">
        <v>208</v>
      </c>
      <c r="B31">
        <v>1263</v>
      </c>
      <c r="C31" t="s">
        <v>293</v>
      </c>
      <c r="D31">
        <v>14</v>
      </c>
      <c r="E31" t="s">
        <v>153</v>
      </c>
      <c r="F31">
        <v>2</v>
      </c>
      <c r="G31">
        <f t="shared" si="1"/>
        <v>114</v>
      </c>
      <c r="H31">
        <f t="shared" si="0"/>
        <v>115</v>
      </c>
      <c r="I31">
        <v>285.04</v>
      </c>
      <c r="J31" s="377">
        <v>335.35</v>
      </c>
      <c r="K31" s="381"/>
    </row>
    <row r="32" spans="1:11" ht="12.75">
      <c r="A32">
        <v>208</v>
      </c>
      <c r="B32">
        <v>1263</v>
      </c>
      <c r="C32" t="s">
        <v>293</v>
      </c>
      <c r="D32">
        <v>14</v>
      </c>
      <c r="E32" t="s">
        <v>153</v>
      </c>
      <c r="F32">
        <v>2</v>
      </c>
      <c r="G32">
        <f t="shared" si="1"/>
        <v>119</v>
      </c>
      <c r="H32">
        <f t="shared" si="0"/>
        <v>120</v>
      </c>
      <c r="I32">
        <v>285.09</v>
      </c>
      <c r="J32" s="377">
        <v>335.4</v>
      </c>
      <c r="K32" s="381"/>
    </row>
    <row r="33" spans="1:11" ht="12.75">
      <c r="A33">
        <v>208</v>
      </c>
      <c r="B33">
        <v>1263</v>
      </c>
      <c r="C33" t="s">
        <v>293</v>
      </c>
      <c r="D33">
        <v>14</v>
      </c>
      <c r="E33" t="s">
        <v>153</v>
      </c>
      <c r="F33">
        <v>2</v>
      </c>
      <c r="G33">
        <f t="shared" si="1"/>
        <v>124</v>
      </c>
      <c r="H33">
        <f t="shared" si="0"/>
        <v>125</v>
      </c>
      <c r="I33">
        <v>285.14</v>
      </c>
      <c r="J33" s="377">
        <v>335.45</v>
      </c>
      <c r="K33" s="381"/>
    </row>
    <row r="34" spans="1:11" ht="12.75">
      <c r="A34">
        <v>208</v>
      </c>
      <c r="B34">
        <v>1263</v>
      </c>
      <c r="C34" t="s">
        <v>293</v>
      </c>
      <c r="D34">
        <v>14</v>
      </c>
      <c r="E34" t="s">
        <v>153</v>
      </c>
      <c r="F34">
        <v>2</v>
      </c>
      <c r="G34">
        <f t="shared" si="1"/>
        <v>129</v>
      </c>
      <c r="H34">
        <f t="shared" si="0"/>
        <v>130</v>
      </c>
      <c r="I34">
        <v>285.19</v>
      </c>
      <c r="J34" s="377">
        <v>335.5</v>
      </c>
      <c r="K34" s="381"/>
    </row>
    <row r="35" spans="1:11" ht="12.75">
      <c r="A35">
        <v>208</v>
      </c>
      <c r="B35">
        <v>1263</v>
      </c>
      <c r="C35" t="s">
        <v>293</v>
      </c>
      <c r="D35">
        <v>14</v>
      </c>
      <c r="E35" t="s">
        <v>153</v>
      </c>
      <c r="F35">
        <v>2</v>
      </c>
      <c r="G35">
        <f t="shared" si="1"/>
        <v>134</v>
      </c>
      <c r="H35">
        <f t="shared" si="0"/>
        <v>135</v>
      </c>
      <c r="I35">
        <v>285.24</v>
      </c>
      <c r="J35" s="377">
        <v>335.55</v>
      </c>
      <c r="K35" s="381"/>
    </row>
    <row r="36" spans="1:11" ht="12.75">
      <c r="A36">
        <v>208</v>
      </c>
      <c r="B36">
        <v>1263</v>
      </c>
      <c r="C36" t="s">
        <v>293</v>
      </c>
      <c r="D36">
        <v>14</v>
      </c>
      <c r="E36" t="s">
        <v>153</v>
      </c>
      <c r="F36">
        <v>2</v>
      </c>
      <c r="G36">
        <f t="shared" si="1"/>
        <v>139</v>
      </c>
      <c r="H36">
        <f t="shared" si="0"/>
        <v>140</v>
      </c>
      <c r="I36">
        <v>285.29</v>
      </c>
      <c r="J36" s="377">
        <v>335.6</v>
      </c>
      <c r="K36" s="381"/>
    </row>
    <row r="37" spans="1:11" ht="12.75">
      <c r="A37">
        <v>208</v>
      </c>
      <c r="B37">
        <v>1263</v>
      </c>
      <c r="C37" t="s">
        <v>293</v>
      </c>
      <c r="D37">
        <v>14</v>
      </c>
      <c r="E37" t="s">
        <v>153</v>
      </c>
      <c r="F37">
        <v>2</v>
      </c>
      <c r="G37">
        <f t="shared" si="1"/>
        <v>144</v>
      </c>
      <c r="H37">
        <f t="shared" si="0"/>
        <v>145</v>
      </c>
      <c r="I37">
        <v>285.34</v>
      </c>
      <c r="J37" s="377">
        <v>335.65</v>
      </c>
      <c r="K37" s="381"/>
    </row>
    <row r="38" spans="1:11" ht="12.75">
      <c r="A38">
        <v>208</v>
      </c>
      <c r="B38">
        <v>1263</v>
      </c>
      <c r="C38" t="s">
        <v>293</v>
      </c>
      <c r="D38">
        <v>14</v>
      </c>
      <c r="E38" t="s">
        <v>153</v>
      </c>
      <c r="F38">
        <v>2</v>
      </c>
      <c r="G38">
        <f t="shared" si="1"/>
        <v>149</v>
      </c>
      <c r="H38">
        <f t="shared" si="0"/>
        <v>150</v>
      </c>
      <c r="I38">
        <v>285.39</v>
      </c>
      <c r="J38" s="377">
        <v>335.7</v>
      </c>
      <c r="K38" s="381"/>
    </row>
    <row r="39" spans="1:11" ht="12.75">
      <c r="A39">
        <v>208</v>
      </c>
      <c r="B39">
        <v>1263</v>
      </c>
      <c r="C39" t="s">
        <v>293</v>
      </c>
      <c r="D39">
        <v>14</v>
      </c>
      <c r="E39" t="s">
        <v>153</v>
      </c>
      <c r="F39" t="s">
        <v>69</v>
      </c>
      <c r="G39">
        <v>4</v>
      </c>
      <c r="H39">
        <v>5</v>
      </c>
      <c r="I39">
        <v>285.44</v>
      </c>
      <c r="J39" s="377">
        <v>335.75</v>
      </c>
      <c r="K39" s="381"/>
    </row>
    <row r="40" spans="1:11" ht="12.75">
      <c r="A40">
        <v>208</v>
      </c>
      <c r="B40">
        <v>1263</v>
      </c>
      <c r="C40" t="s">
        <v>293</v>
      </c>
      <c r="D40">
        <v>14</v>
      </c>
      <c r="E40" t="s">
        <v>153</v>
      </c>
      <c r="F40" t="s">
        <v>69</v>
      </c>
      <c r="G40">
        <v>9</v>
      </c>
      <c r="H40">
        <v>10</v>
      </c>
      <c r="I40">
        <v>285.49</v>
      </c>
      <c r="J40" s="377">
        <v>335.8</v>
      </c>
      <c r="K40" s="381"/>
    </row>
    <row r="41" spans="1:11" ht="12.75">
      <c r="A41">
        <v>208</v>
      </c>
      <c r="B41">
        <v>1263</v>
      </c>
      <c r="C41" t="s">
        <v>293</v>
      </c>
      <c r="D41">
        <v>14</v>
      </c>
      <c r="E41" t="s">
        <v>153</v>
      </c>
      <c r="F41" t="s">
        <v>69</v>
      </c>
      <c r="G41">
        <v>14</v>
      </c>
      <c r="H41">
        <v>15</v>
      </c>
      <c r="I41">
        <v>285.54</v>
      </c>
      <c r="J41" s="377">
        <v>335.85</v>
      </c>
      <c r="K41" s="381"/>
    </row>
    <row r="43" spans="1:11" ht="12.75">
      <c r="A43">
        <v>208</v>
      </c>
      <c r="B43">
        <v>1263</v>
      </c>
      <c r="C43" t="s">
        <v>506</v>
      </c>
      <c r="D43">
        <v>4</v>
      </c>
      <c r="E43" t="s">
        <v>153</v>
      </c>
      <c r="F43">
        <v>1</v>
      </c>
      <c r="G43">
        <v>57</v>
      </c>
      <c r="H43">
        <v>58</v>
      </c>
      <c r="I43">
        <v>284.87</v>
      </c>
      <c r="J43" s="377">
        <v>335.5</v>
      </c>
      <c r="K43" s="381"/>
    </row>
    <row r="44" spans="1:11" ht="12.75">
      <c r="A44">
        <v>208</v>
      </c>
      <c r="B44">
        <v>1263</v>
      </c>
      <c r="C44" t="s">
        <v>506</v>
      </c>
      <c r="D44">
        <v>4</v>
      </c>
      <c r="E44" t="s">
        <v>153</v>
      </c>
      <c r="F44">
        <v>1</v>
      </c>
      <c r="G44">
        <f>G43+5</f>
        <v>62</v>
      </c>
      <c r="H44">
        <f>G44+1</f>
        <v>63</v>
      </c>
      <c r="I44">
        <v>284.92</v>
      </c>
      <c r="J44" s="377">
        <v>335.55</v>
      </c>
      <c r="K44" s="381"/>
    </row>
    <row r="45" spans="1:11" ht="12.75">
      <c r="A45">
        <v>208</v>
      </c>
      <c r="B45">
        <v>1263</v>
      </c>
      <c r="C45" t="s">
        <v>506</v>
      </c>
      <c r="D45">
        <v>4</v>
      </c>
      <c r="E45" t="s">
        <v>153</v>
      </c>
      <c r="F45">
        <v>1</v>
      </c>
      <c r="G45">
        <f>G44+5</f>
        <v>67</v>
      </c>
      <c r="H45">
        <f>G45+1</f>
        <v>68</v>
      </c>
      <c r="I45">
        <v>284.97</v>
      </c>
      <c r="J45" s="377">
        <v>335.6</v>
      </c>
      <c r="K45" s="382" t="s">
        <v>68</v>
      </c>
    </row>
    <row r="46" spans="1:11" ht="12.75">
      <c r="A46">
        <v>208</v>
      </c>
      <c r="B46">
        <v>1263</v>
      </c>
      <c r="C46" t="s">
        <v>506</v>
      </c>
      <c r="D46">
        <v>4</v>
      </c>
      <c r="E46" t="s">
        <v>153</v>
      </c>
      <c r="F46">
        <v>1</v>
      </c>
      <c r="G46">
        <f>G45+5</f>
        <v>72</v>
      </c>
      <c r="H46">
        <f>G46+1</f>
        <v>73</v>
      </c>
      <c r="I46">
        <v>285.02</v>
      </c>
      <c r="J46" s="377">
        <v>335.65</v>
      </c>
      <c r="K46" s="381"/>
    </row>
    <row r="47" spans="1:11" ht="12.75">
      <c r="A47">
        <v>208</v>
      </c>
      <c r="B47">
        <v>1263</v>
      </c>
      <c r="C47" t="s">
        <v>506</v>
      </c>
      <c r="D47">
        <v>4</v>
      </c>
      <c r="E47" t="s">
        <v>153</v>
      </c>
      <c r="F47">
        <v>1</v>
      </c>
      <c r="G47">
        <f>G46+5</f>
        <v>77</v>
      </c>
      <c r="H47">
        <f>G47+1</f>
        <v>78</v>
      </c>
      <c r="I47">
        <v>285.07</v>
      </c>
      <c r="J47" s="377">
        <v>335.7</v>
      </c>
      <c r="K47" s="381"/>
    </row>
    <row r="48" spans="1:11" ht="12.75">
      <c r="A48">
        <v>208</v>
      </c>
      <c r="B48">
        <v>1263</v>
      </c>
      <c r="C48" t="s">
        <v>506</v>
      </c>
      <c r="D48">
        <v>4</v>
      </c>
      <c r="E48" t="s">
        <v>153</v>
      </c>
      <c r="F48">
        <v>1</v>
      </c>
      <c r="G48">
        <f>G47+5</f>
        <v>82</v>
      </c>
      <c r="H48">
        <f>G48+1</f>
        <v>83</v>
      </c>
      <c r="I48">
        <v>285.12</v>
      </c>
      <c r="J48" s="377">
        <v>335.75</v>
      </c>
      <c r="K48" s="381"/>
    </row>
    <row r="49" spans="1:11" ht="12.75">
      <c r="A49">
        <v>208</v>
      </c>
      <c r="B49">
        <v>1263</v>
      </c>
      <c r="C49" t="s">
        <v>506</v>
      </c>
      <c r="D49">
        <v>4</v>
      </c>
      <c r="E49" t="s">
        <v>153</v>
      </c>
      <c r="F49">
        <v>1</v>
      </c>
      <c r="G49">
        <v>92</v>
      </c>
      <c r="H49">
        <v>93</v>
      </c>
      <c r="I49">
        <v>285.22</v>
      </c>
      <c r="J49" s="377">
        <v>335.85</v>
      </c>
      <c r="K49" s="379"/>
    </row>
    <row r="50" spans="1:11" ht="12.75">
      <c r="A50">
        <v>208</v>
      </c>
      <c r="B50">
        <v>1263</v>
      </c>
      <c r="C50" t="s">
        <v>506</v>
      </c>
      <c r="D50">
        <v>4</v>
      </c>
      <c r="E50" t="s">
        <v>153</v>
      </c>
      <c r="F50">
        <v>2</v>
      </c>
      <c r="G50">
        <v>2</v>
      </c>
      <c r="H50">
        <v>3</v>
      </c>
      <c r="I50">
        <v>285.32</v>
      </c>
      <c r="J50" s="377">
        <v>335.95</v>
      </c>
      <c r="K50" s="379"/>
    </row>
    <row r="51" spans="1:11" ht="12.75">
      <c r="A51">
        <v>208</v>
      </c>
      <c r="B51">
        <v>1263</v>
      </c>
      <c r="C51" t="s">
        <v>506</v>
      </c>
      <c r="D51">
        <v>4</v>
      </c>
      <c r="E51" t="s">
        <v>153</v>
      </c>
      <c r="F51">
        <v>2</v>
      </c>
      <c r="G51">
        <v>12</v>
      </c>
      <c r="H51">
        <v>13</v>
      </c>
      <c r="I51">
        <v>285.42</v>
      </c>
      <c r="J51" s="377">
        <v>336.05</v>
      </c>
      <c r="K51" s="379"/>
    </row>
    <row r="52" spans="1:11" ht="12.75">
      <c r="A52">
        <v>208</v>
      </c>
      <c r="B52">
        <v>1263</v>
      </c>
      <c r="C52" t="s">
        <v>506</v>
      </c>
      <c r="D52">
        <v>4</v>
      </c>
      <c r="E52" t="s">
        <v>153</v>
      </c>
      <c r="F52">
        <v>2</v>
      </c>
      <c r="G52">
        <v>22</v>
      </c>
      <c r="H52">
        <v>23</v>
      </c>
      <c r="I52">
        <v>285.52</v>
      </c>
      <c r="J52" s="377">
        <v>336.15</v>
      </c>
      <c r="K52" s="380" t="s">
        <v>67</v>
      </c>
    </row>
    <row r="53" spans="1:11" ht="12.75">
      <c r="A53">
        <v>208</v>
      </c>
      <c r="B53">
        <v>1263</v>
      </c>
      <c r="C53" t="s">
        <v>506</v>
      </c>
      <c r="D53">
        <v>4</v>
      </c>
      <c r="E53" t="s">
        <v>153</v>
      </c>
      <c r="F53">
        <v>2</v>
      </c>
      <c r="G53">
        <v>32</v>
      </c>
      <c r="H53">
        <v>33</v>
      </c>
      <c r="I53">
        <v>285.62</v>
      </c>
      <c r="J53" s="377">
        <v>336.25</v>
      </c>
      <c r="K53" s="379"/>
    </row>
    <row r="54" spans="1:11" ht="12.75">
      <c r="A54">
        <v>208</v>
      </c>
      <c r="B54">
        <v>1263</v>
      </c>
      <c r="C54" t="s">
        <v>506</v>
      </c>
      <c r="D54">
        <v>4</v>
      </c>
      <c r="E54" t="s">
        <v>153</v>
      </c>
      <c r="F54">
        <v>2</v>
      </c>
      <c r="G54">
        <v>42</v>
      </c>
      <c r="H54">
        <v>43</v>
      </c>
      <c r="I54">
        <v>285.72</v>
      </c>
      <c r="J54" s="377">
        <v>336.35</v>
      </c>
      <c r="K54" s="379"/>
    </row>
    <row r="55" spans="1:11" ht="12.75">
      <c r="A55">
        <v>208</v>
      </c>
      <c r="B55">
        <v>1263</v>
      </c>
      <c r="C55" t="s">
        <v>506</v>
      </c>
      <c r="D55">
        <v>4</v>
      </c>
      <c r="E55" t="s">
        <v>153</v>
      </c>
      <c r="F55">
        <v>2</v>
      </c>
      <c r="G55">
        <v>52</v>
      </c>
      <c r="H55">
        <v>53</v>
      </c>
      <c r="I55">
        <v>285.82</v>
      </c>
      <c r="J55" s="377">
        <v>336.45</v>
      </c>
      <c r="K55" s="379"/>
    </row>
    <row r="56" spans="1:11" ht="12.75">
      <c r="A56">
        <v>208</v>
      </c>
      <c r="B56">
        <v>1263</v>
      </c>
      <c r="C56" t="s">
        <v>506</v>
      </c>
      <c r="D56">
        <v>4</v>
      </c>
      <c r="E56" t="s">
        <v>153</v>
      </c>
      <c r="F56">
        <v>2</v>
      </c>
      <c r="G56">
        <v>72</v>
      </c>
      <c r="H56">
        <v>73</v>
      </c>
      <c r="I56">
        <v>286.02</v>
      </c>
      <c r="J56" s="377">
        <v>336.65</v>
      </c>
      <c r="K56" s="37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7"/>
  <sheetViews>
    <sheetView workbookViewId="0" topLeftCell="A1">
      <selection activeCell="A1" sqref="A1"/>
    </sheetView>
  </sheetViews>
  <sheetFormatPr defaultColWidth="11.00390625" defaultRowHeight="12.75"/>
  <cols>
    <col min="1" max="1" width="4.00390625" style="0" bestFit="1" customWidth="1"/>
    <col min="2" max="2" width="5.00390625" style="0" bestFit="1" customWidth="1"/>
    <col min="3" max="3" width="2.125" style="0" bestFit="1" customWidth="1"/>
    <col min="4" max="4" width="3.75390625" style="0" bestFit="1" customWidth="1"/>
    <col min="5" max="5" width="2.125" style="0" bestFit="1" customWidth="1"/>
    <col min="6" max="6" width="2.75390625" style="0" bestFit="1" customWidth="1"/>
    <col min="7" max="7" width="7.75390625" style="0" bestFit="1" customWidth="1"/>
    <col min="8" max="8" width="7.25390625" style="0" bestFit="1" customWidth="1"/>
    <col min="9" max="9" width="11.125" style="0" bestFit="1" customWidth="1"/>
    <col min="10" max="10" width="10.375" style="0" bestFit="1" customWidth="1"/>
    <col min="11" max="11" width="9.00390625" style="0" customWidth="1"/>
    <col min="12" max="12" width="11.875" style="0" bestFit="1" customWidth="1"/>
    <col min="13" max="13" width="4.25390625" style="0" bestFit="1" customWidth="1"/>
    <col min="14" max="16384" width="7.625" style="0" customWidth="1"/>
  </cols>
  <sheetData>
    <row r="1" spans="1:13" ht="12.75">
      <c r="A1" t="s">
        <v>532</v>
      </c>
      <c r="B1" t="s">
        <v>308</v>
      </c>
      <c r="C1" t="s">
        <v>153</v>
      </c>
      <c r="D1" t="s">
        <v>533</v>
      </c>
      <c r="E1" t="s">
        <v>154</v>
      </c>
      <c r="F1" t="s">
        <v>534</v>
      </c>
      <c r="G1" t="s">
        <v>185</v>
      </c>
      <c r="H1" t="s">
        <v>186</v>
      </c>
      <c r="I1" t="s">
        <v>187</v>
      </c>
      <c r="J1" t="s">
        <v>188</v>
      </c>
      <c r="L1" t="s">
        <v>189</v>
      </c>
      <c r="M1" t="s">
        <v>190</v>
      </c>
    </row>
    <row r="2" spans="1:12" ht="12.75">
      <c r="A2">
        <v>208</v>
      </c>
      <c r="B2">
        <v>1264</v>
      </c>
      <c r="C2" t="s">
        <v>291</v>
      </c>
      <c r="D2">
        <v>1</v>
      </c>
      <c r="E2" t="s">
        <v>153</v>
      </c>
      <c r="F2">
        <v>1</v>
      </c>
      <c r="G2">
        <v>32</v>
      </c>
      <c r="H2">
        <v>34</v>
      </c>
      <c r="I2">
        <v>0.32</v>
      </c>
      <c r="J2">
        <v>0.32</v>
      </c>
      <c r="L2">
        <f>(J2+J3)/2</f>
        <v>1.07</v>
      </c>
    </row>
    <row r="3" spans="1:12" ht="12.75">
      <c r="A3">
        <v>208</v>
      </c>
      <c r="B3">
        <v>1264</v>
      </c>
      <c r="C3" t="s">
        <v>291</v>
      </c>
      <c r="D3">
        <v>1</v>
      </c>
      <c r="E3" t="s">
        <v>153</v>
      </c>
      <c r="F3">
        <v>2</v>
      </c>
      <c r="G3">
        <v>32</v>
      </c>
      <c r="H3">
        <v>34</v>
      </c>
      <c r="I3">
        <v>1.82</v>
      </c>
      <c r="J3">
        <v>1.82</v>
      </c>
      <c r="L3">
        <f aca="true" t="shared" si="0" ref="L3:L66">(J3+J4)/2</f>
        <v>2.55</v>
      </c>
    </row>
    <row r="4" spans="1:12" ht="12.75">
      <c r="A4">
        <v>208</v>
      </c>
      <c r="B4">
        <v>1264</v>
      </c>
      <c r="C4" t="s">
        <v>162</v>
      </c>
      <c r="D4">
        <v>1</v>
      </c>
      <c r="E4" t="s">
        <v>153</v>
      </c>
      <c r="F4">
        <v>1</v>
      </c>
      <c r="G4">
        <v>32</v>
      </c>
      <c r="H4">
        <v>34</v>
      </c>
      <c r="I4">
        <v>0.32</v>
      </c>
      <c r="J4">
        <v>3.28</v>
      </c>
      <c r="L4">
        <f t="shared" si="0"/>
        <v>3.3</v>
      </c>
    </row>
    <row r="5" spans="1:12" ht="12.75">
      <c r="A5">
        <v>208</v>
      </c>
      <c r="B5">
        <v>1264</v>
      </c>
      <c r="C5" t="s">
        <v>291</v>
      </c>
      <c r="D5">
        <v>1</v>
      </c>
      <c r="E5" t="s">
        <v>153</v>
      </c>
      <c r="F5">
        <v>3</v>
      </c>
      <c r="G5">
        <v>32</v>
      </c>
      <c r="H5">
        <v>34</v>
      </c>
      <c r="I5">
        <v>3.32</v>
      </c>
      <c r="J5">
        <v>3.32</v>
      </c>
      <c r="L5">
        <f t="shared" si="0"/>
        <v>4.05</v>
      </c>
    </row>
    <row r="6" spans="1:12" ht="12.75">
      <c r="A6">
        <v>208</v>
      </c>
      <c r="B6">
        <v>1264</v>
      </c>
      <c r="C6" t="s">
        <v>162</v>
      </c>
      <c r="D6">
        <v>1</v>
      </c>
      <c r="E6" t="s">
        <v>153</v>
      </c>
      <c r="F6">
        <v>2</v>
      </c>
      <c r="G6">
        <v>32</v>
      </c>
      <c r="H6">
        <v>34</v>
      </c>
      <c r="I6">
        <v>1.82</v>
      </c>
      <c r="J6">
        <v>4.78</v>
      </c>
      <c r="L6">
        <f t="shared" si="0"/>
        <v>4.800000000000001</v>
      </c>
    </row>
    <row r="7" spans="1:12" ht="12.75">
      <c r="A7">
        <v>208</v>
      </c>
      <c r="B7">
        <v>1264</v>
      </c>
      <c r="C7" t="s">
        <v>291</v>
      </c>
      <c r="D7">
        <v>1</v>
      </c>
      <c r="E7" t="s">
        <v>153</v>
      </c>
      <c r="F7">
        <v>4</v>
      </c>
      <c r="G7">
        <v>32</v>
      </c>
      <c r="H7">
        <v>34</v>
      </c>
      <c r="I7">
        <v>4.82</v>
      </c>
      <c r="J7">
        <v>4.82</v>
      </c>
      <c r="L7">
        <f t="shared" si="0"/>
        <v>5.550000000000001</v>
      </c>
    </row>
    <row r="8" spans="1:12" ht="12.75">
      <c r="A8">
        <v>208</v>
      </c>
      <c r="B8">
        <v>1264</v>
      </c>
      <c r="C8" t="s">
        <v>162</v>
      </c>
      <c r="D8">
        <v>1</v>
      </c>
      <c r="E8" t="s">
        <v>153</v>
      </c>
      <c r="F8">
        <v>3</v>
      </c>
      <c r="G8">
        <v>32</v>
      </c>
      <c r="H8">
        <v>34</v>
      </c>
      <c r="I8">
        <v>3.32</v>
      </c>
      <c r="J8">
        <v>6.28</v>
      </c>
      <c r="L8">
        <f t="shared" si="0"/>
        <v>6.300000000000001</v>
      </c>
    </row>
    <row r="9" spans="1:12" ht="12.75">
      <c r="A9">
        <v>208</v>
      </c>
      <c r="B9">
        <v>1264</v>
      </c>
      <c r="C9" t="s">
        <v>291</v>
      </c>
      <c r="D9">
        <v>1</v>
      </c>
      <c r="E9" t="s">
        <v>153</v>
      </c>
      <c r="F9">
        <v>5</v>
      </c>
      <c r="G9">
        <v>32</v>
      </c>
      <c r="H9">
        <v>34</v>
      </c>
      <c r="I9">
        <v>6.32</v>
      </c>
      <c r="J9">
        <v>6.32</v>
      </c>
      <c r="L9">
        <f t="shared" si="0"/>
        <v>7.050000000000001</v>
      </c>
    </row>
    <row r="10" spans="1:12" ht="12.75">
      <c r="A10">
        <v>208</v>
      </c>
      <c r="B10">
        <v>1264</v>
      </c>
      <c r="C10" t="s">
        <v>162</v>
      </c>
      <c r="D10">
        <v>1</v>
      </c>
      <c r="E10" t="s">
        <v>153</v>
      </c>
      <c r="F10">
        <v>4</v>
      </c>
      <c r="G10">
        <v>32</v>
      </c>
      <c r="H10">
        <v>34</v>
      </c>
      <c r="I10">
        <v>4.82</v>
      </c>
      <c r="J10">
        <v>7.78</v>
      </c>
      <c r="L10">
        <f t="shared" si="0"/>
        <v>8.53</v>
      </c>
    </row>
    <row r="11" spans="1:12" ht="12.75">
      <c r="A11">
        <v>208</v>
      </c>
      <c r="B11">
        <v>1264</v>
      </c>
      <c r="C11" t="s">
        <v>162</v>
      </c>
      <c r="D11">
        <v>1</v>
      </c>
      <c r="E11" t="s">
        <v>153</v>
      </c>
      <c r="F11">
        <v>5</v>
      </c>
      <c r="G11">
        <v>32</v>
      </c>
      <c r="H11">
        <v>34</v>
      </c>
      <c r="I11">
        <v>6.32</v>
      </c>
      <c r="J11">
        <v>9.28</v>
      </c>
      <c r="L11">
        <f t="shared" si="0"/>
        <v>10.03</v>
      </c>
    </row>
    <row r="12" spans="1:12" ht="12.75">
      <c r="A12">
        <v>208</v>
      </c>
      <c r="B12">
        <v>1264</v>
      </c>
      <c r="C12" t="s">
        <v>162</v>
      </c>
      <c r="D12">
        <v>1</v>
      </c>
      <c r="E12" t="s">
        <v>153</v>
      </c>
      <c r="F12">
        <v>6</v>
      </c>
      <c r="G12">
        <v>32</v>
      </c>
      <c r="H12">
        <v>34</v>
      </c>
      <c r="I12">
        <v>7.82</v>
      </c>
      <c r="J12">
        <v>10.78</v>
      </c>
      <c r="L12">
        <f t="shared" si="0"/>
        <v>11.28</v>
      </c>
    </row>
    <row r="13" spans="1:12" ht="12.75">
      <c r="A13">
        <v>208</v>
      </c>
      <c r="B13">
        <v>1264</v>
      </c>
      <c r="C13" t="s">
        <v>162</v>
      </c>
      <c r="D13">
        <v>1</v>
      </c>
      <c r="E13" t="s">
        <v>153</v>
      </c>
      <c r="F13">
        <v>7</v>
      </c>
      <c r="G13">
        <v>32</v>
      </c>
      <c r="H13">
        <v>34</v>
      </c>
      <c r="I13">
        <v>8.82</v>
      </c>
      <c r="J13">
        <v>11.78</v>
      </c>
      <c r="L13">
        <f t="shared" si="0"/>
        <v>12.864999999999998</v>
      </c>
    </row>
    <row r="14" spans="1:12" ht="12.75">
      <c r="A14">
        <v>208</v>
      </c>
      <c r="B14">
        <v>1264</v>
      </c>
      <c r="C14" t="s">
        <v>162</v>
      </c>
      <c r="D14">
        <v>2</v>
      </c>
      <c r="E14" t="s">
        <v>153</v>
      </c>
      <c r="F14">
        <v>1</v>
      </c>
      <c r="G14">
        <v>32</v>
      </c>
      <c r="H14">
        <v>34</v>
      </c>
      <c r="I14">
        <v>9.62</v>
      </c>
      <c r="J14">
        <v>13.95</v>
      </c>
      <c r="L14">
        <f t="shared" si="0"/>
        <v>14.7</v>
      </c>
    </row>
    <row r="15" spans="1:12" ht="12.75">
      <c r="A15">
        <v>208</v>
      </c>
      <c r="B15">
        <v>1264</v>
      </c>
      <c r="C15" t="s">
        <v>162</v>
      </c>
      <c r="D15">
        <v>2</v>
      </c>
      <c r="E15" t="s">
        <v>153</v>
      </c>
      <c r="F15">
        <v>2</v>
      </c>
      <c r="G15">
        <v>32</v>
      </c>
      <c r="H15">
        <v>34</v>
      </c>
      <c r="I15">
        <v>11.12</v>
      </c>
      <c r="J15">
        <v>15.45</v>
      </c>
      <c r="L15">
        <f t="shared" si="0"/>
        <v>16.2</v>
      </c>
    </row>
    <row r="16" spans="1:12" ht="12.75">
      <c r="A16">
        <v>208</v>
      </c>
      <c r="B16">
        <v>1264</v>
      </c>
      <c r="C16" t="s">
        <v>162</v>
      </c>
      <c r="D16">
        <v>2</v>
      </c>
      <c r="E16" t="s">
        <v>153</v>
      </c>
      <c r="F16">
        <v>3</v>
      </c>
      <c r="G16">
        <v>32</v>
      </c>
      <c r="H16">
        <v>34</v>
      </c>
      <c r="I16">
        <v>12.62</v>
      </c>
      <c r="J16">
        <v>16.95</v>
      </c>
      <c r="L16">
        <f t="shared" si="0"/>
        <v>17.7</v>
      </c>
    </row>
    <row r="17" spans="1:12" ht="12.75">
      <c r="A17">
        <v>208</v>
      </c>
      <c r="B17">
        <v>1264</v>
      </c>
      <c r="C17" t="s">
        <v>162</v>
      </c>
      <c r="D17">
        <v>2</v>
      </c>
      <c r="E17" t="s">
        <v>153</v>
      </c>
      <c r="F17">
        <v>4</v>
      </c>
      <c r="G17">
        <v>32</v>
      </c>
      <c r="H17">
        <v>34</v>
      </c>
      <c r="I17">
        <v>14.12</v>
      </c>
      <c r="J17">
        <v>18.45</v>
      </c>
      <c r="L17">
        <f t="shared" si="0"/>
        <v>19.2</v>
      </c>
    </row>
    <row r="18" spans="1:12" ht="12.75">
      <c r="A18">
        <v>208</v>
      </c>
      <c r="B18">
        <v>1264</v>
      </c>
      <c r="C18" t="s">
        <v>162</v>
      </c>
      <c r="D18">
        <v>2</v>
      </c>
      <c r="E18" t="s">
        <v>153</v>
      </c>
      <c r="F18">
        <v>5</v>
      </c>
      <c r="G18">
        <v>32</v>
      </c>
      <c r="H18">
        <v>34</v>
      </c>
      <c r="I18">
        <v>15.62</v>
      </c>
      <c r="J18">
        <v>19.95</v>
      </c>
      <c r="L18">
        <f t="shared" si="0"/>
        <v>20.7</v>
      </c>
    </row>
    <row r="19" spans="1:12" ht="12.75">
      <c r="A19">
        <v>208</v>
      </c>
      <c r="B19">
        <v>1264</v>
      </c>
      <c r="C19" t="s">
        <v>162</v>
      </c>
      <c r="D19">
        <v>2</v>
      </c>
      <c r="E19" t="s">
        <v>153</v>
      </c>
      <c r="F19">
        <v>6</v>
      </c>
      <c r="G19">
        <v>32</v>
      </c>
      <c r="H19">
        <v>34</v>
      </c>
      <c r="I19">
        <v>17.12</v>
      </c>
      <c r="J19">
        <v>21.45</v>
      </c>
      <c r="L19">
        <f t="shared" si="0"/>
        <v>22.2</v>
      </c>
    </row>
    <row r="20" spans="1:12" ht="12.75">
      <c r="A20">
        <v>208</v>
      </c>
      <c r="B20">
        <v>1264</v>
      </c>
      <c r="C20" t="s">
        <v>162</v>
      </c>
      <c r="D20">
        <v>2</v>
      </c>
      <c r="E20" t="s">
        <v>153</v>
      </c>
      <c r="F20">
        <v>7</v>
      </c>
      <c r="G20">
        <v>32</v>
      </c>
      <c r="H20">
        <v>34</v>
      </c>
      <c r="I20">
        <v>18.62</v>
      </c>
      <c r="J20">
        <v>22.95</v>
      </c>
      <c r="L20">
        <f t="shared" si="0"/>
        <v>23.98</v>
      </c>
    </row>
    <row r="21" spans="1:12" ht="12.75">
      <c r="A21">
        <v>208</v>
      </c>
      <c r="B21">
        <v>1264</v>
      </c>
      <c r="C21" t="s">
        <v>162</v>
      </c>
      <c r="D21">
        <v>3</v>
      </c>
      <c r="E21" t="s">
        <v>153</v>
      </c>
      <c r="F21">
        <v>1</v>
      </c>
      <c r="G21">
        <v>32</v>
      </c>
      <c r="H21">
        <v>34</v>
      </c>
      <c r="I21">
        <v>19.12</v>
      </c>
      <c r="J21">
        <v>25.01</v>
      </c>
      <c r="L21">
        <f t="shared" si="0"/>
        <v>25.76</v>
      </c>
    </row>
    <row r="22" spans="1:12" ht="12.75">
      <c r="A22">
        <v>208</v>
      </c>
      <c r="B22">
        <v>1264</v>
      </c>
      <c r="C22" t="s">
        <v>162</v>
      </c>
      <c r="D22">
        <v>3</v>
      </c>
      <c r="E22" t="s">
        <v>153</v>
      </c>
      <c r="F22">
        <v>2</v>
      </c>
      <c r="G22">
        <v>32</v>
      </c>
      <c r="H22">
        <v>34</v>
      </c>
      <c r="I22">
        <v>20.62</v>
      </c>
      <c r="J22">
        <v>26.51</v>
      </c>
      <c r="L22">
        <f t="shared" si="0"/>
        <v>27.26</v>
      </c>
    </row>
    <row r="23" spans="1:12" ht="12.75">
      <c r="A23">
        <v>208</v>
      </c>
      <c r="B23">
        <v>1264</v>
      </c>
      <c r="C23" t="s">
        <v>162</v>
      </c>
      <c r="D23">
        <v>3</v>
      </c>
      <c r="E23" t="s">
        <v>153</v>
      </c>
      <c r="F23">
        <v>3</v>
      </c>
      <c r="G23">
        <v>32</v>
      </c>
      <c r="H23">
        <v>34</v>
      </c>
      <c r="I23">
        <v>22.12</v>
      </c>
      <c r="J23">
        <v>28.01</v>
      </c>
      <c r="L23">
        <f t="shared" si="0"/>
        <v>28.76</v>
      </c>
    </row>
    <row r="24" spans="1:12" ht="12.75">
      <c r="A24">
        <v>208</v>
      </c>
      <c r="B24">
        <v>1264</v>
      </c>
      <c r="C24" t="s">
        <v>162</v>
      </c>
      <c r="D24">
        <v>3</v>
      </c>
      <c r="E24" t="s">
        <v>153</v>
      </c>
      <c r="F24">
        <v>4</v>
      </c>
      <c r="G24">
        <v>32</v>
      </c>
      <c r="H24">
        <v>34</v>
      </c>
      <c r="I24">
        <v>23.62</v>
      </c>
      <c r="J24">
        <v>29.51</v>
      </c>
      <c r="L24">
        <f t="shared" si="0"/>
        <v>30.26</v>
      </c>
    </row>
    <row r="25" spans="1:12" ht="12.75">
      <c r="A25">
        <v>208</v>
      </c>
      <c r="B25">
        <v>1264</v>
      </c>
      <c r="C25" t="s">
        <v>162</v>
      </c>
      <c r="D25">
        <v>3</v>
      </c>
      <c r="E25" t="s">
        <v>153</v>
      </c>
      <c r="F25">
        <v>5</v>
      </c>
      <c r="G25">
        <v>32</v>
      </c>
      <c r="H25">
        <v>34</v>
      </c>
      <c r="I25">
        <v>25.12</v>
      </c>
      <c r="J25">
        <v>31.01</v>
      </c>
      <c r="L25">
        <f t="shared" si="0"/>
        <v>31.759999999999998</v>
      </c>
    </row>
    <row r="26" spans="1:12" ht="12.75">
      <c r="A26">
        <v>208</v>
      </c>
      <c r="B26">
        <v>1264</v>
      </c>
      <c r="C26" t="s">
        <v>162</v>
      </c>
      <c r="D26">
        <v>3</v>
      </c>
      <c r="E26" t="s">
        <v>153</v>
      </c>
      <c r="F26">
        <v>6</v>
      </c>
      <c r="G26">
        <v>32</v>
      </c>
      <c r="H26">
        <v>34</v>
      </c>
      <c r="I26">
        <v>26.62</v>
      </c>
      <c r="J26">
        <v>32.51</v>
      </c>
      <c r="L26">
        <f t="shared" si="0"/>
        <v>33.11</v>
      </c>
    </row>
    <row r="27" spans="1:12" ht="12.75">
      <c r="A27">
        <v>208</v>
      </c>
      <c r="B27">
        <v>1264</v>
      </c>
      <c r="C27" t="s">
        <v>162</v>
      </c>
      <c r="D27">
        <v>3</v>
      </c>
      <c r="E27" t="s">
        <v>153</v>
      </c>
      <c r="F27">
        <v>7</v>
      </c>
      <c r="G27">
        <v>32</v>
      </c>
      <c r="H27">
        <v>34</v>
      </c>
      <c r="I27">
        <v>27.82</v>
      </c>
      <c r="J27">
        <v>33.71</v>
      </c>
      <c r="L27">
        <f t="shared" si="0"/>
        <v>34.695</v>
      </c>
    </row>
    <row r="28" spans="1:12" ht="12.75">
      <c r="A28">
        <v>208</v>
      </c>
      <c r="B28">
        <v>1264</v>
      </c>
      <c r="C28" t="s">
        <v>162</v>
      </c>
      <c r="D28">
        <v>4</v>
      </c>
      <c r="E28" t="s">
        <v>153</v>
      </c>
      <c r="F28">
        <v>1</v>
      </c>
      <c r="G28">
        <v>32</v>
      </c>
      <c r="H28">
        <v>34</v>
      </c>
      <c r="I28">
        <v>28.62</v>
      </c>
      <c r="J28">
        <v>35.68</v>
      </c>
      <c r="L28">
        <f t="shared" si="0"/>
        <v>36.43</v>
      </c>
    </row>
    <row r="29" spans="1:12" ht="12.75">
      <c r="A29">
        <v>208</v>
      </c>
      <c r="B29">
        <v>1264</v>
      </c>
      <c r="C29" t="s">
        <v>162</v>
      </c>
      <c r="D29">
        <v>4</v>
      </c>
      <c r="E29" t="s">
        <v>153</v>
      </c>
      <c r="F29">
        <v>2</v>
      </c>
      <c r="G29">
        <v>32</v>
      </c>
      <c r="H29">
        <v>34</v>
      </c>
      <c r="I29">
        <v>30.12</v>
      </c>
      <c r="J29">
        <v>37.18</v>
      </c>
      <c r="L29">
        <f t="shared" si="0"/>
        <v>37.93</v>
      </c>
    </row>
    <row r="30" spans="1:12" ht="12.75">
      <c r="A30">
        <v>208</v>
      </c>
      <c r="B30">
        <v>1264</v>
      </c>
      <c r="C30" t="s">
        <v>162</v>
      </c>
      <c r="D30">
        <v>4</v>
      </c>
      <c r="E30" t="s">
        <v>153</v>
      </c>
      <c r="F30">
        <v>3</v>
      </c>
      <c r="G30">
        <v>32</v>
      </c>
      <c r="H30">
        <v>34</v>
      </c>
      <c r="I30">
        <v>31.62</v>
      </c>
      <c r="J30">
        <v>38.68</v>
      </c>
      <c r="L30">
        <f t="shared" si="0"/>
        <v>39.43</v>
      </c>
    </row>
    <row r="31" spans="1:12" ht="12.75">
      <c r="A31">
        <v>208</v>
      </c>
      <c r="B31">
        <v>1264</v>
      </c>
      <c r="C31" t="s">
        <v>162</v>
      </c>
      <c r="D31">
        <v>4</v>
      </c>
      <c r="E31" t="s">
        <v>153</v>
      </c>
      <c r="F31">
        <v>4</v>
      </c>
      <c r="G31">
        <v>32</v>
      </c>
      <c r="H31">
        <v>34</v>
      </c>
      <c r="I31">
        <v>33.12</v>
      </c>
      <c r="J31">
        <v>40.18</v>
      </c>
      <c r="L31">
        <f t="shared" si="0"/>
        <v>40.93</v>
      </c>
    </row>
    <row r="32" spans="1:12" ht="12.75">
      <c r="A32">
        <v>208</v>
      </c>
      <c r="B32">
        <v>1264</v>
      </c>
      <c r="C32" t="s">
        <v>162</v>
      </c>
      <c r="D32">
        <v>4</v>
      </c>
      <c r="E32" t="s">
        <v>153</v>
      </c>
      <c r="F32">
        <v>5</v>
      </c>
      <c r="G32">
        <v>32</v>
      </c>
      <c r="H32">
        <v>34</v>
      </c>
      <c r="I32">
        <v>34.62</v>
      </c>
      <c r="J32">
        <v>41.68</v>
      </c>
      <c r="L32">
        <f>(J32+J33)/2</f>
        <v>42.43</v>
      </c>
    </row>
    <row r="33" spans="1:12" ht="12.75">
      <c r="A33">
        <v>208</v>
      </c>
      <c r="B33">
        <v>1264</v>
      </c>
      <c r="C33" t="s">
        <v>162</v>
      </c>
      <c r="D33">
        <v>4</v>
      </c>
      <c r="E33" t="s">
        <v>153</v>
      </c>
      <c r="F33">
        <v>6</v>
      </c>
      <c r="G33">
        <v>32</v>
      </c>
      <c r="H33">
        <v>34</v>
      </c>
      <c r="I33">
        <v>36.12</v>
      </c>
      <c r="J33">
        <v>43.18</v>
      </c>
      <c r="L33">
        <f t="shared" si="0"/>
        <v>43.93</v>
      </c>
    </row>
    <row r="34" spans="1:12" ht="12.75">
      <c r="A34">
        <v>208</v>
      </c>
      <c r="B34">
        <v>1264</v>
      </c>
      <c r="C34" t="s">
        <v>162</v>
      </c>
      <c r="D34">
        <v>4</v>
      </c>
      <c r="E34" t="s">
        <v>153</v>
      </c>
      <c r="F34">
        <v>7</v>
      </c>
      <c r="G34">
        <v>32</v>
      </c>
      <c r="H34">
        <v>34</v>
      </c>
      <c r="I34">
        <v>37.62</v>
      </c>
      <c r="J34">
        <v>44.68</v>
      </c>
      <c r="L34">
        <f t="shared" si="0"/>
        <v>45.575</v>
      </c>
    </row>
    <row r="35" spans="1:12" ht="12.75">
      <c r="A35">
        <v>208</v>
      </c>
      <c r="B35">
        <v>1264</v>
      </c>
      <c r="C35" t="s">
        <v>162</v>
      </c>
      <c r="D35">
        <v>5</v>
      </c>
      <c r="E35" t="s">
        <v>153</v>
      </c>
      <c r="F35">
        <v>1</v>
      </c>
      <c r="G35">
        <v>32</v>
      </c>
      <c r="H35">
        <v>34</v>
      </c>
      <c r="I35">
        <v>38.12</v>
      </c>
      <c r="J35">
        <v>46.47</v>
      </c>
      <c r="L35">
        <f t="shared" si="0"/>
        <v>47.22</v>
      </c>
    </row>
    <row r="36" spans="1:12" ht="12.75">
      <c r="A36">
        <v>208</v>
      </c>
      <c r="B36">
        <v>1264</v>
      </c>
      <c r="C36" t="s">
        <v>162</v>
      </c>
      <c r="D36">
        <v>5</v>
      </c>
      <c r="E36" t="s">
        <v>153</v>
      </c>
      <c r="F36">
        <v>2</v>
      </c>
      <c r="G36">
        <v>32</v>
      </c>
      <c r="H36">
        <v>34</v>
      </c>
      <c r="I36">
        <v>39.62</v>
      </c>
      <c r="J36">
        <v>47.97</v>
      </c>
      <c r="L36">
        <f t="shared" si="0"/>
        <v>48.72</v>
      </c>
    </row>
    <row r="37" spans="1:12" ht="12.75">
      <c r="A37">
        <v>208</v>
      </c>
      <c r="B37">
        <v>1264</v>
      </c>
      <c r="C37" t="s">
        <v>162</v>
      </c>
      <c r="D37">
        <v>5</v>
      </c>
      <c r="E37" t="s">
        <v>153</v>
      </c>
      <c r="F37">
        <v>3</v>
      </c>
      <c r="G37">
        <v>32</v>
      </c>
      <c r="H37">
        <v>34</v>
      </c>
      <c r="I37">
        <v>41.12</v>
      </c>
      <c r="J37">
        <v>49.47</v>
      </c>
      <c r="L37">
        <f t="shared" si="0"/>
        <v>50.22</v>
      </c>
    </row>
    <row r="38" spans="1:12" ht="12.75">
      <c r="A38">
        <v>208</v>
      </c>
      <c r="B38">
        <v>1264</v>
      </c>
      <c r="C38" t="s">
        <v>162</v>
      </c>
      <c r="D38">
        <v>5</v>
      </c>
      <c r="E38" t="s">
        <v>153</v>
      </c>
      <c r="F38">
        <v>4</v>
      </c>
      <c r="G38">
        <v>32</v>
      </c>
      <c r="H38">
        <v>34</v>
      </c>
      <c r="I38">
        <v>42.62</v>
      </c>
      <c r="J38">
        <v>50.97</v>
      </c>
      <c r="L38">
        <f t="shared" si="0"/>
        <v>51.72</v>
      </c>
    </row>
    <row r="39" spans="1:12" ht="12.75">
      <c r="A39">
        <v>208</v>
      </c>
      <c r="B39">
        <v>1264</v>
      </c>
      <c r="C39" t="s">
        <v>162</v>
      </c>
      <c r="D39">
        <v>5</v>
      </c>
      <c r="E39" t="s">
        <v>153</v>
      </c>
      <c r="F39">
        <v>5</v>
      </c>
      <c r="G39">
        <v>32</v>
      </c>
      <c r="H39">
        <v>34</v>
      </c>
      <c r="I39">
        <v>44.12</v>
      </c>
      <c r="J39">
        <v>52.47</v>
      </c>
      <c r="L39">
        <f t="shared" si="0"/>
        <v>53.22</v>
      </c>
    </row>
    <row r="40" spans="1:12" ht="12.75">
      <c r="A40">
        <v>208</v>
      </c>
      <c r="B40">
        <v>1264</v>
      </c>
      <c r="C40" t="s">
        <v>162</v>
      </c>
      <c r="D40">
        <v>5</v>
      </c>
      <c r="E40" t="s">
        <v>153</v>
      </c>
      <c r="F40">
        <v>6</v>
      </c>
      <c r="G40">
        <v>32</v>
      </c>
      <c r="H40">
        <v>34</v>
      </c>
      <c r="I40">
        <v>45.62</v>
      </c>
      <c r="J40">
        <v>53.97</v>
      </c>
      <c r="L40">
        <f t="shared" si="0"/>
        <v>54.72</v>
      </c>
    </row>
    <row r="41" spans="1:12" ht="12.75">
      <c r="A41">
        <v>208</v>
      </c>
      <c r="B41">
        <v>1264</v>
      </c>
      <c r="C41" t="s">
        <v>162</v>
      </c>
      <c r="D41">
        <v>5</v>
      </c>
      <c r="E41" t="s">
        <v>153</v>
      </c>
      <c r="F41">
        <v>7</v>
      </c>
      <c r="G41">
        <v>32</v>
      </c>
      <c r="H41">
        <v>34</v>
      </c>
      <c r="I41">
        <v>47.12</v>
      </c>
      <c r="J41">
        <v>55.47</v>
      </c>
      <c r="L41">
        <f t="shared" si="0"/>
        <v>56.75</v>
      </c>
    </row>
    <row r="42" spans="1:12" ht="12.75">
      <c r="A42">
        <v>208</v>
      </c>
      <c r="B42">
        <v>1264</v>
      </c>
      <c r="C42" t="s">
        <v>162</v>
      </c>
      <c r="D42">
        <v>6</v>
      </c>
      <c r="E42" t="s">
        <v>153</v>
      </c>
      <c r="F42">
        <v>1</v>
      </c>
      <c r="G42">
        <v>32</v>
      </c>
      <c r="H42">
        <v>34</v>
      </c>
      <c r="I42">
        <v>47.62</v>
      </c>
      <c r="J42">
        <v>58.03</v>
      </c>
      <c r="L42">
        <f t="shared" si="0"/>
        <v>58.78</v>
      </c>
    </row>
    <row r="43" spans="1:12" ht="12.75">
      <c r="A43">
        <v>208</v>
      </c>
      <c r="B43">
        <v>1264</v>
      </c>
      <c r="C43" t="s">
        <v>162</v>
      </c>
      <c r="D43">
        <v>6</v>
      </c>
      <c r="E43" t="s">
        <v>153</v>
      </c>
      <c r="F43">
        <v>2</v>
      </c>
      <c r="G43">
        <v>32</v>
      </c>
      <c r="H43">
        <v>34</v>
      </c>
      <c r="I43">
        <v>49.12</v>
      </c>
      <c r="J43">
        <v>59.53</v>
      </c>
      <c r="L43">
        <f t="shared" si="0"/>
        <v>60.28</v>
      </c>
    </row>
    <row r="44" spans="1:12" ht="12.75">
      <c r="A44">
        <v>208</v>
      </c>
      <c r="B44">
        <v>1264</v>
      </c>
      <c r="C44" t="s">
        <v>162</v>
      </c>
      <c r="D44">
        <v>6</v>
      </c>
      <c r="E44" t="s">
        <v>153</v>
      </c>
      <c r="F44">
        <v>3</v>
      </c>
      <c r="G44">
        <v>32</v>
      </c>
      <c r="H44">
        <v>34</v>
      </c>
      <c r="I44">
        <v>50.62</v>
      </c>
      <c r="J44">
        <v>61.03</v>
      </c>
      <c r="L44">
        <f t="shared" si="0"/>
        <v>61.78</v>
      </c>
    </row>
    <row r="45" spans="1:12" ht="12.75">
      <c r="A45">
        <v>208</v>
      </c>
      <c r="B45">
        <v>1264</v>
      </c>
      <c r="C45" t="s">
        <v>162</v>
      </c>
      <c r="D45">
        <v>6</v>
      </c>
      <c r="E45" t="s">
        <v>153</v>
      </c>
      <c r="F45">
        <v>4</v>
      </c>
      <c r="G45">
        <v>32</v>
      </c>
      <c r="H45">
        <v>34</v>
      </c>
      <c r="I45">
        <v>52.12</v>
      </c>
      <c r="J45">
        <v>62.53</v>
      </c>
      <c r="L45">
        <f t="shared" si="0"/>
        <v>63.03</v>
      </c>
    </row>
    <row r="46" spans="1:12" ht="12.75">
      <c r="A46">
        <v>208</v>
      </c>
      <c r="B46">
        <v>1264</v>
      </c>
      <c r="C46" t="s">
        <v>162</v>
      </c>
      <c r="D46">
        <v>6</v>
      </c>
      <c r="E46" t="s">
        <v>153</v>
      </c>
      <c r="F46">
        <v>5</v>
      </c>
      <c r="G46">
        <v>32</v>
      </c>
      <c r="H46">
        <v>34</v>
      </c>
      <c r="I46">
        <v>53.12</v>
      </c>
      <c r="J46">
        <v>63.53</v>
      </c>
      <c r="L46">
        <f t="shared" si="0"/>
        <v>63.97</v>
      </c>
    </row>
    <row r="47" spans="1:12" ht="12.75">
      <c r="A47">
        <v>208</v>
      </c>
      <c r="B47">
        <v>1264</v>
      </c>
      <c r="C47" t="s">
        <v>162</v>
      </c>
      <c r="D47">
        <v>6</v>
      </c>
      <c r="E47" t="s">
        <v>153</v>
      </c>
      <c r="F47">
        <v>6</v>
      </c>
      <c r="G47">
        <v>32</v>
      </c>
      <c r="H47">
        <v>34</v>
      </c>
      <c r="I47">
        <v>54</v>
      </c>
      <c r="J47">
        <v>64.41</v>
      </c>
      <c r="L47">
        <f t="shared" si="0"/>
        <v>65.06</v>
      </c>
    </row>
    <row r="48" spans="1:12" ht="12.75">
      <c r="A48">
        <v>208</v>
      </c>
      <c r="B48">
        <v>1264</v>
      </c>
      <c r="C48" t="s">
        <v>162</v>
      </c>
      <c r="D48">
        <v>6</v>
      </c>
      <c r="E48" t="s">
        <v>153</v>
      </c>
      <c r="F48">
        <v>7</v>
      </c>
      <c r="G48">
        <v>32</v>
      </c>
      <c r="H48">
        <v>34</v>
      </c>
      <c r="I48">
        <v>55.3</v>
      </c>
      <c r="J48">
        <v>65.71</v>
      </c>
      <c r="L48">
        <f t="shared" si="0"/>
        <v>67.13499999999999</v>
      </c>
    </row>
    <row r="49" spans="1:12" ht="12.75">
      <c r="A49">
        <v>208</v>
      </c>
      <c r="B49">
        <v>1264</v>
      </c>
      <c r="C49" t="s">
        <v>162</v>
      </c>
      <c r="D49">
        <v>7</v>
      </c>
      <c r="E49" t="s">
        <v>153</v>
      </c>
      <c r="F49">
        <v>1</v>
      </c>
      <c r="G49">
        <v>32</v>
      </c>
      <c r="H49">
        <v>34</v>
      </c>
      <c r="I49">
        <v>57.12</v>
      </c>
      <c r="J49">
        <v>68.56</v>
      </c>
      <c r="L49">
        <f t="shared" si="0"/>
        <v>69.31</v>
      </c>
    </row>
    <row r="50" spans="1:12" ht="12.75">
      <c r="A50">
        <v>208</v>
      </c>
      <c r="B50">
        <v>1264</v>
      </c>
      <c r="C50" t="s">
        <v>162</v>
      </c>
      <c r="D50">
        <v>7</v>
      </c>
      <c r="E50" t="s">
        <v>153</v>
      </c>
      <c r="F50">
        <v>2</v>
      </c>
      <c r="G50">
        <v>32</v>
      </c>
      <c r="H50">
        <v>34</v>
      </c>
      <c r="I50">
        <v>58.62</v>
      </c>
      <c r="J50">
        <v>70.06</v>
      </c>
      <c r="L50">
        <f t="shared" si="0"/>
        <v>70.81</v>
      </c>
    </row>
    <row r="51" spans="1:12" ht="12.75">
      <c r="A51">
        <v>208</v>
      </c>
      <c r="B51">
        <v>1264</v>
      </c>
      <c r="C51" t="s">
        <v>162</v>
      </c>
      <c r="D51">
        <v>7</v>
      </c>
      <c r="E51" t="s">
        <v>153</v>
      </c>
      <c r="F51">
        <v>3</v>
      </c>
      <c r="G51">
        <v>32</v>
      </c>
      <c r="H51">
        <v>34</v>
      </c>
      <c r="I51">
        <v>60.12</v>
      </c>
      <c r="J51">
        <v>71.56</v>
      </c>
      <c r="L51">
        <f t="shared" si="0"/>
        <v>72.31</v>
      </c>
    </row>
    <row r="52" spans="1:12" ht="12.75">
      <c r="A52">
        <v>208</v>
      </c>
      <c r="B52">
        <v>1264</v>
      </c>
      <c r="C52" t="s">
        <v>162</v>
      </c>
      <c r="D52">
        <v>7</v>
      </c>
      <c r="E52" t="s">
        <v>153</v>
      </c>
      <c r="F52">
        <v>4</v>
      </c>
      <c r="G52">
        <v>32</v>
      </c>
      <c r="H52">
        <v>34</v>
      </c>
      <c r="I52">
        <v>61.62</v>
      </c>
      <c r="J52">
        <v>73.06</v>
      </c>
      <c r="L52">
        <f t="shared" si="0"/>
        <v>73.805</v>
      </c>
    </row>
    <row r="53" spans="1:12" ht="12.75">
      <c r="A53">
        <v>208</v>
      </c>
      <c r="B53">
        <v>1264</v>
      </c>
      <c r="C53" t="s">
        <v>162</v>
      </c>
      <c r="D53">
        <v>7</v>
      </c>
      <c r="E53" t="s">
        <v>153</v>
      </c>
      <c r="F53">
        <v>5</v>
      </c>
      <c r="G53">
        <v>31</v>
      </c>
      <c r="H53">
        <v>33</v>
      </c>
      <c r="I53">
        <v>63.11</v>
      </c>
      <c r="J53">
        <v>74.55</v>
      </c>
      <c r="L53">
        <f t="shared" si="0"/>
        <v>75.305</v>
      </c>
    </row>
    <row r="54" spans="1:12" ht="12.75">
      <c r="A54">
        <v>208</v>
      </c>
      <c r="B54">
        <v>1264</v>
      </c>
      <c r="C54" t="s">
        <v>162</v>
      </c>
      <c r="D54">
        <v>7</v>
      </c>
      <c r="E54" t="s">
        <v>153</v>
      </c>
      <c r="F54">
        <v>6</v>
      </c>
      <c r="G54">
        <v>32</v>
      </c>
      <c r="H54">
        <v>34</v>
      </c>
      <c r="I54">
        <v>64.62</v>
      </c>
      <c r="J54">
        <v>76.06</v>
      </c>
      <c r="L54">
        <f t="shared" si="0"/>
        <v>76.81</v>
      </c>
    </row>
    <row r="55" spans="1:12" ht="12.75">
      <c r="A55">
        <v>208</v>
      </c>
      <c r="B55">
        <v>1264</v>
      </c>
      <c r="C55" t="s">
        <v>162</v>
      </c>
      <c r="D55">
        <v>7</v>
      </c>
      <c r="E55" t="s">
        <v>153</v>
      </c>
      <c r="F55">
        <v>7</v>
      </c>
      <c r="G55">
        <v>32</v>
      </c>
      <c r="H55">
        <v>34</v>
      </c>
      <c r="I55">
        <v>66.12</v>
      </c>
      <c r="J55">
        <v>77.56</v>
      </c>
      <c r="L55">
        <f t="shared" si="0"/>
        <v>78.65</v>
      </c>
    </row>
    <row r="56" spans="1:12" ht="12.75">
      <c r="A56">
        <v>208</v>
      </c>
      <c r="B56">
        <v>1264</v>
      </c>
      <c r="C56" t="s">
        <v>162</v>
      </c>
      <c r="D56">
        <v>8</v>
      </c>
      <c r="E56" t="s">
        <v>153</v>
      </c>
      <c r="F56">
        <v>1</v>
      </c>
      <c r="G56">
        <v>32</v>
      </c>
      <c r="H56">
        <v>34</v>
      </c>
      <c r="I56">
        <v>66.62</v>
      </c>
      <c r="J56">
        <v>79.74</v>
      </c>
      <c r="L56">
        <f>(J56+J57)/2</f>
        <v>80.49</v>
      </c>
    </row>
    <row r="57" spans="1:12" ht="12.75">
      <c r="A57">
        <v>208</v>
      </c>
      <c r="B57">
        <v>1264</v>
      </c>
      <c r="C57" t="s">
        <v>162</v>
      </c>
      <c r="D57">
        <v>8</v>
      </c>
      <c r="E57" t="s">
        <v>153</v>
      </c>
      <c r="F57">
        <v>2</v>
      </c>
      <c r="G57">
        <v>32</v>
      </c>
      <c r="H57">
        <v>34</v>
      </c>
      <c r="I57">
        <v>68.12</v>
      </c>
      <c r="J57">
        <v>81.24</v>
      </c>
      <c r="L57">
        <f t="shared" si="0"/>
        <v>81.99</v>
      </c>
    </row>
    <row r="58" spans="1:12" ht="12.75">
      <c r="A58">
        <v>208</v>
      </c>
      <c r="B58">
        <v>1264</v>
      </c>
      <c r="C58" t="s">
        <v>162</v>
      </c>
      <c r="D58">
        <v>8</v>
      </c>
      <c r="E58" t="s">
        <v>153</v>
      </c>
      <c r="F58">
        <v>3</v>
      </c>
      <c r="G58">
        <v>32</v>
      </c>
      <c r="H58">
        <v>34</v>
      </c>
      <c r="I58">
        <v>69.62</v>
      </c>
      <c r="J58">
        <v>82.74</v>
      </c>
      <c r="L58">
        <f t="shared" si="0"/>
        <v>83.49</v>
      </c>
    </row>
    <row r="59" spans="1:12" ht="12.75">
      <c r="A59">
        <v>208</v>
      </c>
      <c r="B59">
        <v>1264</v>
      </c>
      <c r="C59" t="s">
        <v>162</v>
      </c>
      <c r="D59">
        <v>8</v>
      </c>
      <c r="E59" t="s">
        <v>153</v>
      </c>
      <c r="F59">
        <v>4</v>
      </c>
      <c r="G59">
        <v>32</v>
      </c>
      <c r="H59">
        <v>34</v>
      </c>
      <c r="I59">
        <v>71.12</v>
      </c>
      <c r="J59">
        <v>84.24</v>
      </c>
      <c r="L59">
        <f t="shared" si="0"/>
        <v>84.99</v>
      </c>
    </row>
    <row r="60" spans="1:12" ht="12.75">
      <c r="A60">
        <v>208</v>
      </c>
      <c r="B60">
        <v>1264</v>
      </c>
      <c r="C60" t="s">
        <v>162</v>
      </c>
      <c r="D60">
        <v>8</v>
      </c>
      <c r="E60" t="s">
        <v>153</v>
      </c>
      <c r="F60">
        <v>5</v>
      </c>
      <c r="G60">
        <v>32</v>
      </c>
      <c r="H60">
        <v>34</v>
      </c>
      <c r="I60">
        <v>72.62</v>
      </c>
      <c r="J60">
        <v>85.74</v>
      </c>
      <c r="L60">
        <f t="shared" si="0"/>
        <v>86.49</v>
      </c>
    </row>
    <row r="61" spans="1:12" ht="12.75">
      <c r="A61">
        <v>208</v>
      </c>
      <c r="B61">
        <v>1264</v>
      </c>
      <c r="C61" t="s">
        <v>162</v>
      </c>
      <c r="D61">
        <v>8</v>
      </c>
      <c r="E61" t="s">
        <v>153</v>
      </c>
      <c r="F61">
        <v>6</v>
      </c>
      <c r="G61">
        <v>32</v>
      </c>
      <c r="H61">
        <v>34</v>
      </c>
      <c r="I61">
        <v>74.12</v>
      </c>
      <c r="J61">
        <v>87.24</v>
      </c>
      <c r="L61">
        <f t="shared" si="0"/>
        <v>87.97999999999999</v>
      </c>
    </row>
    <row r="62" spans="1:12" ht="12.75">
      <c r="A62">
        <v>208</v>
      </c>
      <c r="B62">
        <v>1264</v>
      </c>
      <c r="C62" t="s">
        <v>162</v>
      </c>
      <c r="D62">
        <v>8</v>
      </c>
      <c r="E62" t="s">
        <v>153</v>
      </c>
      <c r="F62">
        <v>7</v>
      </c>
      <c r="G62">
        <v>30</v>
      </c>
      <c r="H62">
        <v>32</v>
      </c>
      <c r="I62">
        <v>75.6</v>
      </c>
      <c r="J62">
        <v>88.72</v>
      </c>
      <c r="L62">
        <f t="shared" si="0"/>
        <v>89.60499999999999</v>
      </c>
    </row>
    <row r="63" spans="1:12" ht="12.75">
      <c r="A63">
        <v>208</v>
      </c>
      <c r="B63">
        <v>1264</v>
      </c>
      <c r="C63" t="s">
        <v>162</v>
      </c>
      <c r="D63">
        <v>9</v>
      </c>
      <c r="E63" t="s">
        <v>153</v>
      </c>
      <c r="F63">
        <v>1</v>
      </c>
      <c r="G63">
        <v>32</v>
      </c>
      <c r="H63">
        <v>34</v>
      </c>
      <c r="I63">
        <v>76.12</v>
      </c>
      <c r="J63">
        <v>90.49</v>
      </c>
      <c r="L63">
        <f t="shared" si="0"/>
        <v>91.24</v>
      </c>
    </row>
    <row r="64" spans="1:12" ht="12.75">
      <c r="A64">
        <v>208</v>
      </c>
      <c r="B64">
        <v>1264</v>
      </c>
      <c r="C64" t="s">
        <v>162</v>
      </c>
      <c r="D64">
        <v>9</v>
      </c>
      <c r="E64" t="s">
        <v>153</v>
      </c>
      <c r="F64">
        <v>2</v>
      </c>
      <c r="G64">
        <v>32</v>
      </c>
      <c r="H64">
        <v>34</v>
      </c>
      <c r="I64">
        <v>77.62</v>
      </c>
      <c r="J64">
        <v>91.99</v>
      </c>
      <c r="L64">
        <f t="shared" si="0"/>
        <v>92.74</v>
      </c>
    </row>
    <row r="65" spans="1:12" ht="12.75">
      <c r="A65">
        <v>208</v>
      </c>
      <c r="B65">
        <v>1264</v>
      </c>
      <c r="C65" t="s">
        <v>162</v>
      </c>
      <c r="D65">
        <v>9</v>
      </c>
      <c r="E65" t="s">
        <v>153</v>
      </c>
      <c r="F65">
        <v>3</v>
      </c>
      <c r="G65">
        <v>32</v>
      </c>
      <c r="H65">
        <v>34</v>
      </c>
      <c r="I65">
        <v>79.12</v>
      </c>
      <c r="J65">
        <v>93.49</v>
      </c>
      <c r="L65">
        <f t="shared" si="0"/>
        <v>94.24</v>
      </c>
    </row>
    <row r="66" spans="1:12" ht="12.75">
      <c r="A66">
        <v>208</v>
      </c>
      <c r="B66">
        <v>1264</v>
      </c>
      <c r="C66" t="s">
        <v>162</v>
      </c>
      <c r="D66">
        <v>9</v>
      </c>
      <c r="E66" t="s">
        <v>153</v>
      </c>
      <c r="F66">
        <v>4</v>
      </c>
      <c r="G66">
        <v>32</v>
      </c>
      <c r="H66">
        <v>34</v>
      </c>
      <c r="I66">
        <v>80.62</v>
      </c>
      <c r="J66">
        <v>94.99</v>
      </c>
      <c r="L66">
        <f t="shared" si="0"/>
        <v>95.74</v>
      </c>
    </row>
    <row r="67" spans="1:12" ht="12.75">
      <c r="A67">
        <v>208</v>
      </c>
      <c r="B67">
        <v>1264</v>
      </c>
      <c r="C67" t="s">
        <v>162</v>
      </c>
      <c r="D67">
        <v>9</v>
      </c>
      <c r="E67" t="s">
        <v>153</v>
      </c>
      <c r="F67">
        <v>5</v>
      </c>
      <c r="G67">
        <v>32</v>
      </c>
      <c r="H67">
        <v>34</v>
      </c>
      <c r="I67">
        <v>82.12</v>
      </c>
      <c r="J67">
        <v>96.49</v>
      </c>
      <c r="L67">
        <f aca="true" t="shared" si="1" ref="L67:L78">(J67+J68)/2</f>
        <v>97.24</v>
      </c>
    </row>
    <row r="68" spans="1:12" ht="12.75">
      <c r="A68">
        <v>208</v>
      </c>
      <c r="B68">
        <v>1264</v>
      </c>
      <c r="C68" t="s">
        <v>162</v>
      </c>
      <c r="D68">
        <v>9</v>
      </c>
      <c r="E68" t="s">
        <v>153</v>
      </c>
      <c r="F68">
        <v>6</v>
      </c>
      <c r="G68">
        <v>32</v>
      </c>
      <c r="H68">
        <v>34</v>
      </c>
      <c r="I68">
        <v>83.62</v>
      </c>
      <c r="J68">
        <v>97.99</v>
      </c>
      <c r="L68">
        <f t="shared" si="1"/>
        <v>99.96000000000001</v>
      </c>
    </row>
    <row r="69" spans="1:12" ht="12.75">
      <c r="A69">
        <v>208</v>
      </c>
      <c r="B69">
        <v>1264</v>
      </c>
      <c r="C69" t="s">
        <v>162</v>
      </c>
      <c r="D69">
        <v>10</v>
      </c>
      <c r="E69" t="s">
        <v>153</v>
      </c>
      <c r="F69">
        <v>1</v>
      </c>
      <c r="G69">
        <v>32</v>
      </c>
      <c r="H69">
        <v>34</v>
      </c>
      <c r="I69">
        <v>85.62</v>
      </c>
      <c r="J69">
        <v>101.93</v>
      </c>
      <c r="L69">
        <f t="shared" si="1"/>
        <v>102.68</v>
      </c>
    </row>
    <row r="70" spans="1:12" ht="12.75">
      <c r="A70">
        <v>208</v>
      </c>
      <c r="B70">
        <v>1264</v>
      </c>
      <c r="C70" t="s">
        <v>162</v>
      </c>
      <c r="D70">
        <v>10</v>
      </c>
      <c r="E70" t="s">
        <v>153</v>
      </c>
      <c r="F70">
        <v>2</v>
      </c>
      <c r="G70">
        <v>32</v>
      </c>
      <c r="H70">
        <v>34</v>
      </c>
      <c r="I70">
        <v>87.12</v>
      </c>
      <c r="J70">
        <v>103.43</v>
      </c>
      <c r="L70">
        <f t="shared" si="1"/>
        <v>104.18</v>
      </c>
    </row>
    <row r="71" spans="1:12" ht="12.75">
      <c r="A71">
        <v>208</v>
      </c>
      <c r="B71">
        <v>1264</v>
      </c>
      <c r="C71" t="s">
        <v>162</v>
      </c>
      <c r="D71">
        <v>10</v>
      </c>
      <c r="E71" t="s">
        <v>153</v>
      </c>
      <c r="F71">
        <v>3</v>
      </c>
      <c r="G71">
        <v>32</v>
      </c>
      <c r="H71">
        <v>34</v>
      </c>
      <c r="I71">
        <v>88.62</v>
      </c>
      <c r="J71">
        <v>104.93</v>
      </c>
      <c r="L71">
        <f t="shared" si="1"/>
        <v>105.68</v>
      </c>
    </row>
    <row r="72" spans="1:12" ht="12.75">
      <c r="A72">
        <v>208</v>
      </c>
      <c r="B72">
        <v>1264</v>
      </c>
      <c r="C72" t="s">
        <v>162</v>
      </c>
      <c r="D72">
        <v>10</v>
      </c>
      <c r="E72" t="s">
        <v>153</v>
      </c>
      <c r="F72">
        <v>4</v>
      </c>
      <c r="G72">
        <v>32</v>
      </c>
      <c r="H72">
        <v>34</v>
      </c>
      <c r="I72">
        <v>90.12</v>
      </c>
      <c r="J72">
        <v>106.43</v>
      </c>
      <c r="L72">
        <f t="shared" si="1"/>
        <v>107.18</v>
      </c>
    </row>
    <row r="73" spans="1:12" ht="12.75">
      <c r="A73">
        <v>208</v>
      </c>
      <c r="B73">
        <v>1264</v>
      </c>
      <c r="C73" t="s">
        <v>162</v>
      </c>
      <c r="D73">
        <v>10</v>
      </c>
      <c r="E73" t="s">
        <v>153</v>
      </c>
      <c r="F73">
        <v>5</v>
      </c>
      <c r="G73">
        <v>32</v>
      </c>
      <c r="H73">
        <v>34</v>
      </c>
      <c r="I73">
        <v>91.62</v>
      </c>
      <c r="J73">
        <v>107.93</v>
      </c>
      <c r="L73">
        <f t="shared" si="1"/>
        <v>108.68</v>
      </c>
    </row>
    <row r="74" spans="1:12" ht="12.75">
      <c r="A74">
        <v>208</v>
      </c>
      <c r="B74">
        <v>1264</v>
      </c>
      <c r="C74" t="s">
        <v>162</v>
      </c>
      <c r="D74">
        <v>10</v>
      </c>
      <c r="E74" t="s">
        <v>153</v>
      </c>
      <c r="F74">
        <v>6</v>
      </c>
      <c r="G74">
        <v>32</v>
      </c>
      <c r="H74">
        <v>34</v>
      </c>
      <c r="I74">
        <v>93.12</v>
      </c>
      <c r="J74">
        <v>109.43</v>
      </c>
      <c r="L74">
        <f t="shared" si="1"/>
        <v>110.58000000000001</v>
      </c>
    </row>
    <row r="75" spans="1:12" ht="12.75">
      <c r="A75">
        <v>208</v>
      </c>
      <c r="B75">
        <v>1264</v>
      </c>
      <c r="C75" t="s">
        <v>162</v>
      </c>
      <c r="D75">
        <v>11</v>
      </c>
      <c r="E75" t="s">
        <v>153</v>
      </c>
      <c r="F75">
        <v>1</v>
      </c>
      <c r="G75">
        <v>32</v>
      </c>
      <c r="H75">
        <v>34</v>
      </c>
      <c r="I75">
        <v>95.12</v>
      </c>
      <c r="J75">
        <v>111.73</v>
      </c>
      <c r="L75">
        <f t="shared" si="1"/>
        <v>112.48</v>
      </c>
    </row>
    <row r="76" spans="1:12" ht="12.75">
      <c r="A76">
        <v>208</v>
      </c>
      <c r="B76">
        <v>1264</v>
      </c>
      <c r="C76" t="s">
        <v>162</v>
      </c>
      <c r="D76">
        <v>11</v>
      </c>
      <c r="E76" t="s">
        <v>153</v>
      </c>
      <c r="F76">
        <v>2</v>
      </c>
      <c r="G76">
        <v>32</v>
      </c>
      <c r="H76">
        <v>34</v>
      </c>
      <c r="I76">
        <v>96.62</v>
      </c>
      <c r="J76">
        <v>113.23</v>
      </c>
      <c r="L76">
        <f t="shared" si="1"/>
        <v>113.98</v>
      </c>
    </row>
    <row r="77" spans="1:12" ht="12.75">
      <c r="A77">
        <v>208</v>
      </c>
      <c r="B77">
        <v>1264</v>
      </c>
      <c r="C77" t="s">
        <v>162</v>
      </c>
      <c r="D77">
        <v>11</v>
      </c>
      <c r="E77" t="s">
        <v>153</v>
      </c>
      <c r="F77">
        <v>3</v>
      </c>
      <c r="G77">
        <v>32</v>
      </c>
      <c r="H77">
        <v>34</v>
      </c>
      <c r="I77">
        <v>98.12</v>
      </c>
      <c r="J77">
        <v>114.73</v>
      </c>
      <c r="L77">
        <f t="shared" si="1"/>
        <v>115.48</v>
      </c>
    </row>
    <row r="78" spans="1:12" ht="12.75">
      <c r="A78">
        <v>208</v>
      </c>
      <c r="B78">
        <v>1264</v>
      </c>
      <c r="C78" t="s">
        <v>162</v>
      </c>
      <c r="D78">
        <v>11</v>
      </c>
      <c r="E78" t="s">
        <v>153</v>
      </c>
      <c r="F78">
        <v>4</v>
      </c>
      <c r="G78">
        <v>32</v>
      </c>
      <c r="H78">
        <v>34</v>
      </c>
      <c r="I78">
        <v>99.62</v>
      </c>
      <c r="J78">
        <v>116.23</v>
      </c>
      <c r="L78">
        <f t="shared" si="1"/>
        <v>116.98</v>
      </c>
    </row>
    <row r="79" spans="1:12" ht="12.75">
      <c r="A79">
        <v>208</v>
      </c>
      <c r="B79">
        <v>1264</v>
      </c>
      <c r="C79" t="s">
        <v>162</v>
      </c>
      <c r="D79">
        <v>11</v>
      </c>
      <c r="E79" t="s">
        <v>153</v>
      </c>
      <c r="F79">
        <v>5</v>
      </c>
      <c r="G79">
        <v>32</v>
      </c>
      <c r="H79">
        <v>34</v>
      </c>
      <c r="I79">
        <v>101.12</v>
      </c>
      <c r="J79">
        <v>117.73</v>
      </c>
      <c r="L79">
        <f>(J79+J80)/2</f>
        <v>118.48</v>
      </c>
    </row>
    <row r="80" spans="1:12" ht="12.75">
      <c r="A80">
        <v>208</v>
      </c>
      <c r="B80">
        <v>1264</v>
      </c>
      <c r="C80" t="s">
        <v>162</v>
      </c>
      <c r="D80">
        <v>11</v>
      </c>
      <c r="E80" t="s">
        <v>153</v>
      </c>
      <c r="F80">
        <v>6</v>
      </c>
      <c r="G80">
        <v>32</v>
      </c>
      <c r="H80">
        <v>34</v>
      </c>
      <c r="I80">
        <v>102.62</v>
      </c>
      <c r="J80">
        <v>119.23</v>
      </c>
      <c r="L80">
        <f aca="true" t="shared" si="2" ref="L80:L102">(J80+J81)/2</f>
        <v>119.98</v>
      </c>
    </row>
    <row r="81" spans="1:12" ht="12.75">
      <c r="A81">
        <v>208</v>
      </c>
      <c r="B81">
        <v>1264</v>
      </c>
      <c r="C81" t="s">
        <v>162</v>
      </c>
      <c r="D81">
        <v>11</v>
      </c>
      <c r="E81" t="s">
        <v>153</v>
      </c>
      <c r="F81">
        <v>7</v>
      </c>
      <c r="G81">
        <v>32</v>
      </c>
      <c r="H81">
        <v>34</v>
      </c>
      <c r="I81">
        <v>104.12</v>
      </c>
      <c r="J81">
        <v>120.73</v>
      </c>
      <c r="L81">
        <f t="shared" si="2"/>
        <v>121.30000000000001</v>
      </c>
    </row>
    <row r="82" spans="1:12" ht="12.75">
      <c r="A82">
        <v>208</v>
      </c>
      <c r="B82">
        <v>1264</v>
      </c>
      <c r="C82" t="s">
        <v>162</v>
      </c>
      <c r="D82">
        <v>12</v>
      </c>
      <c r="E82" t="s">
        <v>153</v>
      </c>
      <c r="F82">
        <v>1</v>
      </c>
      <c r="G82">
        <v>32</v>
      </c>
      <c r="H82">
        <v>34</v>
      </c>
      <c r="I82">
        <v>104.62</v>
      </c>
      <c r="J82">
        <v>121.87</v>
      </c>
      <c r="L82">
        <f t="shared" si="2"/>
        <v>122.62</v>
      </c>
    </row>
    <row r="83" spans="1:12" ht="12.75">
      <c r="A83">
        <v>208</v>
      </c>
      <c r="B83">
        <v>1264</v>
      </c>
      <c r="C83" t="s">
        <v>162</v>
      </c>
      <c r="D83">
        <v>12</v>
      </c>
      <c r="E83" t="s">
        <v>153</v>
      </c>
      <c r="F83">
        <v>2</v>
      </c>
      <c r="G83">
        <v>32</v>
      </c>
      <c r="H83">
        <v>34</v>
      </c>
      <c r="I83">
        <v>106.12</v>
      </c>
      <c r="J83">
        <v>123.37</v>
      </c>
      <c r="L83">
        <f t="shared" si="2"/>
        <v>124.12</v>
      </c>
    </row>
    <row r="84" spans="1:12" ht="12.75">
      <c r="A84">
        <v>208</v>
      </c>
      <c r="B84">
        <v>1264</v>
      </c>
      <c r="C84" t="s">
        <v>162</v>
      </c>
      <c r="D84">
        <v>12</v>
      </c>
      <c r="E84" t="s">
        <v>153</v>
      </c>
      <c r="F84">
        <v>3</v>
      </c>
      <c r="G84">
        <v>32</v>
      </c>
      <c r="H84">
        <v>34</v>
      </c>
      <c r="I84">
        <v>107.62</v>
      </c>
      <c r="J84">
        <v>124.87</v>
      </c>
      <c r="L84">
        <f t="shared" si="2"/>
        <v>125.62</v>
      </c>
    </row>
    <row r="85" spans="1:12" ht="12.75">
      <c r="A85">
        <v>208</v>
      </c>
      <c r="B85">
        <v>1264</v>
      </c>
      <c r="C85" t="s">
        <v>162</v>
      </c>
      <c r="D85">
        <v>12</v>
      </c>
      <c r="E85" t="s">
        <v>153</v>
      </c>
      <c r="F85">
        <v>4</v>
      </c>
      <c r="G85">
        <v>32</v>
      </c>
      <c r="H85">
        <v>34</v>
      </c>
      <c r="I85">
        <v>109.12</v>
      </c>
      <c r="J85">
        <v>126.37</v>
      </c>
      <c r="L85">
        <f t="shared" si="2"/>
        <v>127.12</v>
      </c>
    </row>
    <row r="86" spans="1:12" ht="12.75">
      <c r="A86">
        <v>208</v>
      </c>
      <c r="B86">
        <v>1264</v>
      </c>
      <c r="C86" t="s">
        <v>162</v>
      </c>
      <c r="D86">
        <v>12</v>
      </c>
      <c r="E86" t="s">
        <v>153</v>
      </c>
      <c r="F86">
        <v>5</v>
      </c>
      <c r="G86">
        <v>32</v>
      </c>
      <c r="H86">
        <v>34</v>
      </c>
      <c r="I86">
        <v>110.62</v>
      </c>
      <c r="J86">
        <v>127.87</v>
      </c>
      <c r="L86">
        <f t="shared" si="2"/>
        <v>128.62</v>
      </c>
    </row>
    <row r="87" spans="1:12" ht="12.75">
      <c r="A87">
        <v>208</v>
      </c>
      <c r="B87">
        <v>1264</v>
      </c>
      <c r="C87" t="s">
        <v>162</v>
      </c>
      <c r="D87">
        <v>12</v>
      </c>
      <c r="E87" t="s">
        <v>153</v>
      </c>
      <c r="F87">
        <v>6</v>
      </c>
      <c r="G87">
        <v>32</v>
      </c>
      <c r="H87">
        <v>34</v>
      </c>
      <c r="I87">
        <v>112.12</v>
      </c>
      <c r="J87">
        <v>129.37</v>
      </c>
      <c r="L87">
        <f t="shared" si="2"/>
        <v>130.12</v>
      </c>
    </row>
    <row r="88" spans="1:12" ht="12.75">
      <c r="A88">
        <v>208</v>
      </c>
      <c r="B88">
        <v>1264</v>
      </c>
      <c r="C88" t="s">
        <v>162</v>
      </c>
      <c r="D88">
        <v>12</v>
      </c>
      <c r="E88" t="s">
        <v>153</v>
      </c>
      <c r="F88">
        <v>7</v>
      </c>
      <c r="G88">
        <v>32</v>
      </c>
      <c r="H88">
        <v>34</v>
      </c>
      <c r="I88">
        <v>113.62</v>
      </c>
      <c r="J88">
        <v>130.87</v>
      </c>
      <c r="L88">
        <f t="shared" si="2"/>
        <v>131.91500000000002</v>
      </c>
    </row>
    <row r="89" spans="1:12" ht="12.75">
      <c r="A89">
        <v>208</v>
      </c>
      <c r="B89">
        <v>1264</v>
      </c>
      <c r="C89" t="s">
        <v>162</v>
      </c>
      <c r="D89">
        <v>13</v>
      </c>
      <c r="E89" t="s">
        <v>153</v>
      </c>
      <c r="F89">
        <v>1</v>
      </c>
      <c r="G89">
        <v>32</v>
      </c>
      <c r="H89">
        <v>34</v>
      </c>
      <c r="I89">
        <v>114.12</v>
      </c>
      <c r="J89">
        <v>132.96</v>
      </c>
      <c r="L89">
        <f t="shared" si="2"/>
        <v>133.71</v>
      </c>
    </row>
    <row r="90" spans="1:12" ht="12.75">
      <c r="A90">
        <v>208</v>
      </c>
      <c r="B90">
        <v>1264</v>
      </c>
      <c r="C90" t="s">
        <v>162</v>
      </c>
      <c r="D90">
        <v>13</v>
      </c>
      <c r="E90" t="s">
        <v>153</v>
      </c>
      <c r="F90">
        <v>2</v>
      </c>
      <c r="G90">
        <v>32</v>
      </c>
      <c r="H90">
        <v>34</v>
      </c>
      <c r="I90">
        <v>115.62</v>
      </c>
      <c r="J90">
        <v>134.46</v>
      </c>
      <c r="L90">
        <f t="shared" si="2"/>
        <v>135.21</v>
      </c>
    </row>
    <row r="91" spans="1:12" ht="12.75">
      <c r="A91">
        <v>208</v>
      </c>
      <c r="B91">
        <v>1264</v>
      </c>
      <c r="C91" t="s">
        <v>162</v>
      </c>
      <c r="D91">
        <v>13</v>
      </c>
      <c r="E91" t="s">
        <v>153</v>
      </c>
      <c r="F91">
        <v>3</v>
      </c>
      <c r="G91">
        <v>32</v>
      </c>
      <c r="H91">
        <v>34</v>
      </c>
      <c r="I91">
        <v>117.12</v>
      </c>
      <c r="J91">
        <v>135.96</v>
      </c>
      <c r="L91">
        <f t="shared" si="2"/>
        <v>136.71</v>
      </c>
    </row>
    <row r="92" spans="1:12" ht="12.75">
      <c r="A92">
        <v>208</v>
      </c>
      <c r="B92">
        <v>1264</v>
      </c>
      <c r="C92" t="s">
        <v>162</v>
      </c>
      <c r="D92">
        <v>13</v>
      </c>
      <c r="E92" t="s">
        <v>153</v>
      </c>
      <c r="F92">
        <v>4</v>
      </c>
      <c r="G92">
        <v>32</v>
      </c>
      <c r="H92">
        <v>34</v>
      </c>
      <c r="I92">
        <v>118.62</v>
      </c>
      <c r="J92">
        <v>137.46</v>
      </c>
      <c r="L92">
        <f t="shared" si="2"/>
        <v>138.21</v>
      </c>
    </row>
    <row r="93" spans="1:12" ht="12.75">
      <c r="A93">
        <v>208</v>
      </c>
      <c r="B93">
        <v>1264</v>
      </c>
      <c r="C93" t="s">
        <v>162</v>
      </c>
      <c r="D93">
        <v>13</v>
      </c>
      <c r="E93" t="s">
        <v>153</v>
      </c>
      <c r="F93">
        <v>5</v>
      </c>
      <c r="G93">
        <v>32</v>
      </c>
      <c r="H93">
        <v>34</v>
      </c>
      <c r="I93">
        <v>120.12</v>
      </c>
      <c r="J93">
        <v>138.96</v>
      </c>
      <c r="L93">
        <f t="shared" si="2"/>
        <v>139.71</v>
      </c>
    </row>
    <row r="94" spans="1:12" ht="12.75">
      <c r="A94">
        <v>208</v>
      </c>
      <c r="B94">
        <v>1264</v>
      </c>
      <c r="C94" t="s">
        <v>162</v>
      </c>
      <c r="D94">
        <v>13</v>
      </c>
      <c r="E94" t="s">
        <v>153</v>
      </c>
      <c r="F94">
        <v>6</v>
      </c>
      <c r="G94">
        <v>32</v>
      </c>
      <c r="H94">
        <v>34</v>
      </c>
      <c r="I94">
        <v>121.62</v>
      </c>
      <c r="J94">
        <v>140.46</v>
      </c>
      <c r="L94">
        <f t="shared" si="2"/>
        <v>140.96</v>
      </c>
    </row>
    <row r="95" spans="1:12" ht="12.75">
      <c r="A95">
        <v>208</v>
      </c>
      <c r="B95">
        <v>1264</v>
      </c>
      <c r="C95" t="s">
        <v>162</v>
      </c>
      <c r="D95">
        <v>13</v>
      </c>
      <c r="E95" t="s">
        <v>153</v>
      </c>
      <c r="F95">
        <v>7</v>
      </c>
      <c r="G95">
        <v>32</v>
      </c>
      <c r="H95">
        <v>34</v>
      </c>
      <c r="I95">
        <v>122.62</v>
      </c>
      <c r="J95">
        <v>141.46</v>
      </c>
      <c r="L95">
        <f t="shared" si="2"/>
        <v>141.985</v>
      </c>
    </row>
    <row r="96" spans="1:12" ht="12.75">
      <c r="A96">
        <v>208</v>
      </c>
      <c r="B96">
        <v>1264</v>
      </c>
      <c r="C96" t="s">
        <v>162</v>
      </c>
      <c r="D96">
        <v>14</v>
      </c>
      <c r="E96" t="s">
        <v>153</v>
      </c>
      <c r="F96">
        <v>1</v>
      </c>
      <c r="G96">
        <v>32</v>
      </c>
      <c r="H96">
        <v>34</v>
      </c>
      <c r="I96">
        <v>123.62</v>
      </c>
      <c r="J96">
        <v>142.51</v>
      </c>
      <c r="L96">
        <f t="shared" si="2"/>
        <v>143.26</v>
      </c>
    </row>
    <row r="97" spans="1:12" ht="12.75">
      <c r="A97">
        <v>208</v>
      </c>
      <c r="B97">
        <v>1264</v>
      </c>
      <c r="C97" t="s">
        <v>162</v>
      </c>
      <c r="D97">
        <v>14</v>
      </c>
      <c r="E97" t="s">
        <v>153</v>
      </c>
      <c r="F97">
        <v>2</v>
      </c>
      <c r="G97">
        <v>32</v>
      </c>
      <c r="H97">
        <v>34</v>
      </c>
      <c r="I97">
        <v>125.12</v>
      </c>
      <c r="J97">
        <v>144.01</v>
      </c>
      <c r="L97">
        <f t="shared" si="2"/>
        <v>144.76</v>
      </c>
    </row>
    <row r="98" spans="1:12" ht="12.75">
      <c r="A98">
        <v>208</v>
      </c>
      <c r="B98">
        <v>1264</v>
      </c>
      <c r="C98" t="s">
        <v>162</v>
      </c>
      <c r="D98">
        <v>14</v>
      </c>
      <c r="E98" t="s">
        <v>153</v>
      </c>
      <c r="F98">
        <v>3</v>
      </c>
      <c r="G98">
        <v>32</v>
      </c>
      <c r="H98">
        <v>34</v>
      </c>
      <c r="I98">
        <v>126.62</v>
      </c>
      <c r="J98">
        <v>145.51</v>
      </c>
      <c r="L98">
        <f t="shared" si="2"/>
        <v>146.26</v>
      </c>
    </row>
    <row r="99" spans="1:12" ht="12.75">
      <c r="A99">
        <v>208</v>
      </c>
      <c r="B99">
        <v>1264</v>
      </c>
      <c r="C99" t="s">
        <v>162</v>
      </c>
      <c r="D99">
        <v>14</v>
      </c>
      <c r="E99" t="s">
        <v>153</v>
      </c>
      <c r="F99">
        <v>4</v>
      </c>
      <c r="G99">
        <v>32</v>
      </c>
      <c r="H99">
        <v>34</v>
      </c>
      <c r="I99">
        <v>128.12</v>
      </c>
      <c r="J99">
        <v>147.01</v>
      </c>
      <c r="L99">
        <f t="shared" si="2"/>
        <v>147.76</v>
      </c>
    </row>
    <row r="100" spans="1:12" ht="12.75">
      <c r="A100">
        <v>208</v>
      </c>
      <c r="B100">
        <v>1264</v>
      </c>
      <c r="C100" t="s">
        <v>162</v>
      </c>
      <c r="D100">
        <v>14</v>
      </c>
      <c r="E100" t="s">
        <v>153</v>
      </c>
      <c r="F100">
        <v>5</v>
      </c>
      <c r="G100">
        <v>32</v>
      </c>
      <c r="H100">
        <v>34</v>
      </c>
      <c r="I100">
        <v>129.62</v>
      </c>
      <c r="J100">
        <v>148.51</v>
      </c>
      <c r="L100">
        <f t="shared" si="2"/>
        <v>149.26</v>
      </c>
    </row>
    <row r="101" spans="1:12" ht="12.75">
      <c r="A101">
        <v>208</v>
      </c>
      <c r="B101">
        <v>1264</v>
      </c>
      <c r="C101" t="s">
        <v>162</v>
      </c>
      <c r="D101">
        <v>14</v>
      </c>
      <c r="E101" t="s">
        <v>153</v>
      </c>
      <c r="F101">
        <v>6</v>
      </c>
      <c r="G101">
        <v>32</v>
      </c>
      <c r="H101">
        <v>34</v>
      </c>
      <c r="I101">
        <v>131.12</v>
      </c>
      <c r="J101">
        <v>150.01</v>
      </c>
      <c r="L101">
        <f t="shared" si="2"/>
        <v>150.76</v>
      </c>
    </row>
    <row r="102" spans="1:12" ht="12.75">
      <c r="A102">
        <v>208</v>
      </c>
      <c r="B102">
        <v>1264</v>
      </c>
      <c r="C102" t="s">
        <v>162</v>
      </c>
      <c r="D102">
        <v>14</v>
      </c>
      <c r="E102" t="s">
        <v>153</v>
      </c>
      <c r="F102">
        <v>7</v>
      </c>
      <c r="G102">
        <v>32</v>
      </c>
      <c r="H102">
        <v>34</v>
      </c>
      <c r="I102">
        <v>132.62</v>
      </c>
      <c r="J102">
        <v>151.51</v>
      </c>
      <c r="L102">
        <f t="shared" si="2"/>
        <v>152.235</v>
      </c>
    </row>
    <row r="103" spans="1:12" ht="12.75">
      <c r="A103">
        <v>208</v>
      </c>
      <c r="B103">
        <v>1264</v>
      </c>
      <c r="C103" t="s">
        <v>162</v>
      </c>
      <c r="D103">
        <v>15</v>
      </c>
      <c r="E103" t="s">
        <v>153</v>
      </c>
      <c r="F103">
        <v>1</v>
      </c>
      <c r="G103">
        <v>32</v>
      </c>
      <c r="H103">
        <v>34</v>
      </c>
      <c r="I103">
        <v>133.12</v>
      </c>
      <c r="J103">
        <v>152.96</v>
      </c>
      <c r="L103">
        <f>(J103+J104)/2</f>
        <v>153.71</v>
      </c>
    </row>
    <row r="104" spans="1:12" ht="12.75">
      <c r="A104">
        <v>208</v>
      </c>
      <c r="B104">
        <v>1264</v>
      </c>
      <c r="C104" t="s">
        <v>162</v>
      </c>
      <c r="D104">
        <v>15</v>
      </c>
      <c r="E104" t="s">
        <v>153</v>
      </c>
      <c r="F104">
        <v>2</v>
      </c>
      <c r="G104">
        <v>32</v>
      </c>
      <c r="H104">
        <v>34</v>
      </c>
      <c r="I104">
        <v>134.62</v>
      </c>
      <c r="J104">
        <v>154.46</v>
      </c>
      <c r="L104">
        <f aca="true" t="shared" si="3" ref="L104:L125">(J104+J105)/2</f>
        <v>155.21</v>
      </c>
    </row>
    <row r="105" spans="1:12" ht="12.75">
      <c r="A105">
        <v>208</v>
      </c>
      <c r="B105">
        <v>1264</v>
      </c>
      <c r="C105" t="s">
        <v>162</v>
      </c>
      <c r="D105">
        <v>15</v>
      </c>
      <c r="E105" t="s">
        <v>153</v>
      </c>
      <c r="F105">
        <v>3</v>
      </c>
      <c r="G105">
        <v>32</v>
      </c>
      <c r="H105">
        <v>34</v>
      </c>
      <c r="I105">
        <v>136.12</v>
      </c>
      <c r="J105">
        <v>155.96</v>
      </c>
      <c r="L105">
        <f t="shared" si="3"/>
        <v>156.71</v>
      </c>
    </row>
    <row r="106" spans="1:12" ht="12.75">
      <c r="A106">
        <v>208</v>
      </c>
      <c r="B106">
        <v>1264</v>
      </c>
      <c r="C106" t="s">
        <v>162</v>
      </c>
      <c r="D106">
        <v>15</v>
      </c>
      <c r="E106" t="s">
        <v>153</v>
      </c>
      <c r="F106">
        <v>4</v>
      </c>
      <c r="G106">
        <v>32</v>
      </c>
      <c r="H106">
        <v>34</v>
      </c>
      <c r="I106">
        <v>137.62</v>
      </c>
      <c r="J106">
        <v>157.46</v>
      </c>
      <c r="L106">
        <f t="shared" si="3"/>
        <v>158.21</v>
      </c>
    </row>
    <row r="107" spans="1:12" ht="12.75">
      <c r="A107">
        <v>208</v>
      </c>
      <c r="B107">
        <v>1264</v>
      </c>
      <c r="C107" t="s">
        <v>162</v>
      </c>
      <c r="D107">
        <v>15</v>
      </c>
      <c r="E107" t="s">
        <v>153</v>
      </c>
      <c r="F107">
        <v>5</v>
      </c>
      <c r="G107">
        <v>32</v>
      </c>
      <c r="H107">
        <v>34</v>
      </c>
      <c r="I107">
        <v>139.12</v>
      </c>
      <c r="J107">
        <v>158.96</v>
      </c>
      <c r="L107">
        <f t="shared" si="3"/>
        <v>159.71</v>
      </c>
    </row>
    <row r="108" spans="1:12" ht="12.75">
      <c r="A108">
        <v>208</v>
      </c>
      <c r="B108">
        <v>1264</v>
      </c>
      <c r="C108" t="s">
        <v>162</v>
      </c>
      <c r="D108">
        <v>15</v>
      </c>
      <c r="E108" t="s">
        <v>153</v>
      </c>
      <c r="F108">
        <v>6</v>
      </c>
      <c r="G108">
        <v>32</v>
      </c>
      <c r="H108">
        <v>34</v>
      </c>
      <c r="I108">
        <v>140.62</v>
      </c>
      <c r="J108">
        <v>160.46</v>
      </c>
      <c r="L108">
        <f t="shared" si="3"/>
        <v>160.96</v>
      </c>
    </row>
    <row r="109" spans="1:12" ht="12.75">
      <c r="A109">
        <v>208</v>
      </c>
      <c r="B109">
        <v>1264</v>
      </c>
      <c r="C109" t="s">
        <v>162</v>
      </c>
      <c r="D109">
        <v>15</v>
      </c>
      <c r="E109" t="s">
        <v>153</v>
      </c>
      <c r="F109">
        <v>7</v>
      </c>
      <c r="G109">
        <v>32</v>
      </c>
      <c r="H109">
        <v>34</v>
      </c>
      <c r="I109">
        <v>141.62</v>
      </c>
      <c r="J109">
        <v>161.46</v>
      </c>
      <c r="L109">
        <f t="shared" si="3"/>
        <v>161.96</v>
      </c>
    </row>
    <row r="110" spans="1:12" ht="12.75">
      <c r="A110">
        <v>208</v>
      </c>
      <c r="B110">
        <v>1264</v>
      </c>
      <c r="C110" t="s">
        <v>162</v>
      </c>
      <c r="D110">
        <v>16</v>
      </c>
      <c r="E110" t="s">
        <v>153</v>
      </c>
      <c r="F110">
        <v>1</v>
      </c>
      <c r="G110">
        <v>32</v>
      </c>
      <c r="H110">
        <v>34</v>
      </c>
      <c r="I110">
        <v>142.62</v>
      </c>
      <c r="J110">
        <v>162.46</v>
      </c>
      <c r="L110">
        <f t="shared" si="3"/>
        <v>163.21</v>
      </c>
    </row>
    <row r="111" spans="1:12" ht="12.75">
      <c r="A111">
        <v>208</v>
      </c>
      <c r="B111">
        <v>1264</v>
      </c>
      <c r="C111" t="s">
        <v>162</v>
      </c>
      <c r="D111">
        <v>16</v>
      </c>
      <c r="E111" t="s">
        <v>153</v>
      </c>
      <c r="F111">
        <v>2</v>
      </c>
      <c r="G111">
        <v>32</v>
      </c>
      <c r="H111">
        <v>34</v>
      </c>
      <c r="I111">
        <v>144.12</v>
      </c>
      <c r="J111">
        <v>163.96</v>
      </c>
      <c r="L111">
        <f t="shared" si="3"/>
        <v>164.71</v>
      </c>
    </row>
    <row r="112" spans="1:12" ht="12.75">
      <c r="A112">
        <v>208</v>
      </c>
      <c r="B112">
        <v>1264</v>
      </c>
      <c r="C112" t="s">
        <v>162</v>
      </c>
      <c r="D112">
        <v>16</v>
      </c>
      <c r="E112" t="s">
        <v>153</v>
      </c>
      <c r="F112">
        <v>3</v>
      </c>
      <c r="G112">
        <v>32</v>
      </c>
      <c r="H112">
        <v>34</v>
      </c>
      <c r="I112">
        <v>145.62</v>
      </c>
      <c r="J112">
        <v>165.46</v>
      </c>
      <c r="L112">
        <f t="shared" si="3"/>
        <v>166.21</v>
      </c>
    </row>
    <row r="113" spans="1:12" ht="12.75">
      <c r="A113">
        <v>208</v>
      </c>
      <c r="B113">
        <v>1264</v>
      </c>
      <c r="C113" t="s">
        <v>162</v>
      </c>
      <c r="D113">
        <v>16</v>
      </c>
      <c r="E113" t="s">
        <v>153</v>
      </c>
      <c r="F113">
        <v>4</v>
      </c>
      <c r="G113">
        <v>32</v>
      </c>
      <c r="H113">
        <v>34</v>
      </c>
      <c r="I113">
        <v>147.12</v>
      </c>
      <c r="J113">
        <v>166.96</v>
      </c>
      <c r="L113">
        <f t="shared" si="3"/>
        <v>167.71</v>
      </c>
    </row>
    <row r="114" spans="1:12" ht="12.75">
      <c r="A114">
        <v>208</v>
      </c>
      <c r="B114">
        <v>1264</v>
      </c>
      <c r="C114" t="s">
        <v>162</v>
      </c>
      <c r="D114">
        <v>16</v>
      </c>
      <c r="E114" t="s">
        <v>153</v>
      </c>
      <c r="F114">
        <v>5</v>
      </c>
      <c r="G114">
        <v>32</v>
      </c>
      <c r="H114">
        <v>34</v>
      </c>
      <c r="I114">
        <v>148.62</v>
      </c>
      <c r="J114">
        <v>168.46</v>
      </c>
      <c r="L114">
        <f t="shared" si="3"/>
        <v>169.21</v>
      </c>
    </row>
    <row r="115" spans="1:12" ht="12.75">
      <c r="A115">
        <v>208</v>
      </c>
      <c r="B115">
        <v>1264</v>
      </c>
      <c r="C115" t="s">
        <v>162</v>
      </c>
      <c r="D115">
        <v>16</v>
      </c>
      <c r="E115" t="s">
        <v>153</v>
      </c>
      <c r="F115">
        <v>6</v>
      </c>
      <c r="G115">
        <v>32</v>
      </c>
      <c r="H115">
        <v>34</v>
      </c>
      <c r="I115">
        <v>150.12</v>
      </c>
      <c r="J115">
        <v>169.96</v>
      </c>
      <c r="L115">
        <f t="shared" si="3"/>
        <v>170.71</v>
      </c>
    </row>
    <row r="116" spans="1:12" ht="12.75">
      <c r="A116">
        <v>208</v>
      </c>
      <c r="B116">
        <v>1264</v>
      </c>
      <c r="C116" t="s">
        <v>162</v>
      </c>
      <c r="D116">
        <v>16</v>
      </c>
      <c r="E116" t="s">
        <v>153</v>
      </c>
      <c r="F116">
        <v>7</v>
      </c>
      <c r="G116">
        <v>32</v>
      </c>
      <c r="H116">
        <v>34</v>
      </c>
      <c r="I116">
        <v>151.62</v>
      </c>
      <c r="J116">
        <v>171.46</v>
      </c>
      <c r="L116">
        <f t="shared" si="3"/>
        <v>172.485</v>
      </c>
    </row>
    <row r="117" spans="1:12" ht="12.75">
      <c r="A117">
        <v>208</v>
      </c>
      <c r="B117">
        <v>1264</v>
      </c>
      <c r="C117" t="s">
        <v>162</v>
      </c>
      <c r="D117">
        <v>17</v>
      </c>
      <c r="E117" t="s">
        <v>153</v>
      </c>
      <c r="F117">
        <v>1</v>
      </c>
      <c r="G117">
        <v>32</v>
      </c>
      <c r="H117">
        <v>34</v>
      </c>
      <c r="I117">
        <v>152.12</v>
      </c>
      <c r="J117">
        <v>173.51</v>
      </c>
      <c r="L117">
        <f t="shared" si="3"/>
        <v>174.26</v>
      </c>
    </row>
    <row r="118" spans="1:12" ht="12.75">
      <c r="A118">
        <v>208</v>
      </c>
      <c r="B118">
        <v>1264</v>
      </c>
      <c r="C118" t="s">
        <v>162</v>
      </c>
      <c r="D118">
        <v>17</v>
      </c>
      <c r="E118" t="s">
        <v>153</v>
      </c>
      <c r="F118">
        <v>2</v>
      </c>
      <c r="G118">
        <v>32</v>
      </c>
      <c r="H118">
        <v>34</v>
      </c>
      <c r="I118">
        <v>153.62</v>
      </c>
      <c r="J118">
        <v>175.01</v>
      </c>
      <c r="L118">
        <f t="shared" si="3"/>
        <v>175.76</v>
      </c>
    </row>
    <row r="119" spans="1:12" ht="12.75">
      <c r="A119">
        <v>208</v>
      </c>
      <c r="B119">
        <v>1264</v>
      </c>
      <c r="C119" t="s">
        <v>162</v>
      </c>
      <c r="D119">
        <v>17</v>
      </c>
      <c r="E119" t="s">
        <v>153</v>
      </c>
      <c r="F119">
        <v>3</v>
      </c>
      <c r="G119">
        <v>32</v>
      </c>
      <c r="H119">
        <v>34</v>
      </c>
      <c r="I119">
        <v>155.12</v>
      </c>
      <c r="J119">
        <v>176.51</v>
      </c>
      <c r="L119">
        <f t="shared" si="3"/>
        <v>177.26</v>
      </c>
    </row>
    <row r="120" spans="1:12" ht="12.75">
      <c r="A120">
        <v>208</v>
      </c>
      <c r="B120">
        <v>1264</v>
      </c>
      <c r="C120" t="s">
        <v>162</v>
      </c>
      <c r="D120">
        <v>17</v>
      </c>
      <c r="E120" t="s">
        <v>153</v>
      </c>
      <c r="F120">
        <v>4</v>
      </c>
      <c r="G120">
        <v>32</v>
      </c>
      <c r="H120">
        <v>34</v>
      </c>
      <c r="I120">
        <v>156.62</v>
      </c>
      <c r="J120">
        <v>178.01</v>
      </c>
      <c r="L120">
        <f t="shared" si="3"/>
        <v>178.76</v>
      </c>
    </row>
    <row r="121" spans="1:12" ht="12.75">
      <c r="A121">
        <v>208</v>
      </c>
      <c r="B121">
        <v>1264</v>
      </c>
      <c r="C121" t="s">
        <v>162</v>
      </c>
      <c r="D121">
        <v>17</v>
      </c>
      <c r="E121" t="s">
        <v>153</v>
      </c>
      <c r="F121">
        <v>5</v>
      </c>
      <c r="G121">
        <v>32</v>
      </c>
      <c r="H121">
        <v>34</v>
      </c>
      <c r="I121">
        <v>158.12</v>
      </c>
      <c r="J121">
        <v>179.51</v>
      </c>
      <c r="L121">
        <f t="shared" si="3"/>
        <v>180.26</v>
      </c>
    </row>
    <row r="122" spans="1:12" ht="12.75">
      <c r="A122">
        <v>208</v>
      </c>
      <c r="B122">
        <v>1264</v>
      </c>
      <c r="C122" t="s">
        <v>162</v>
      </c>
      <c r="D122">
        <v>17</v>
      </c>
      <c r="E122" t="s">
        <v>153</v>
      </c>
      <c r="F122">
        <v>6</v>
      </c>
      <c r="G122">
        <v>32</v>
      </c>
      <c r="H122">
        <v>34</v>
      </c>
      <c r="I122">
        <v>159.62</v>
      </c>
      <c r="J122">
        <v>181.01</v>
      </c>
      <c r="L122">
        <f t="shared" si="3"/>
        <v>181.61</v>
      </c>
    </row>
    <row r="123" spans="1:12" ht="12.75">
      <c r="A123">
        <v>208</v>
      </c>
      <c r="B123">
        <v>1264</v>
      </c>
      <c r="C123" t="s">
        <v>162</v>
      </c>
      <c r="D123">
        <v>17</v>
      </c>
      <c r="E123" t="s">
        <v>153</v>
      </c>
      <c r="F123">
        <v>7</v>
      </c>
      <c r="G123">
        <v>32</v>
      </c>
      <c r="H123">
        <v>34</v>
      </c>
      <c r="I123">
        <v>160.82</v>
      </c>
      <c r="J123">
        <v>182.21</v>
      </c>
      <c r="L123">
        <f t="shared" si="3"/>
        <v>182.875</v>
      </c>
    </row>
    <row r="124" spans="1:12" ht="12.75">
      <c r="A124">
        <v>208</v>
      </c>
      <c r="B124">
        <v>1264</v>
      </c>
      <c r="C124" t="s">
        <v>162</v>
      </c>
      <c r="D124">
        <v>18</v>
      </c>
      <c r="E124" t="s">
        <v>153</v>
      </c>
      <c r="F124">
        <v>1</v>
      </c>
      <c r="G124">
        <v>32</v>
      </c>
      <c r="H124">
        <v>34</v>
      </c>
      <c r="I124">
        <v>161.62</v>
      </c>
      <c r="J124">
        <v>183.54</v>
      </c>
      <c r="L124">
        <f t="shared" si="3"/>
        <v>184.29</v>
      </c>
    </row>
    <row r="125" spans="1:12" ht="12.75">
      <c r="A125">
        <v>208</v>
      </c>
      <c r="B125">
        <v>1264</v>
      </c>
      <c r="C125" t="s">
        <v>162</v>
      </c>
      <c r="D125">
        <v>18</v>
      </c>
      <c r="E125" t="s">
        <v>153</v>
      </c>
      <c r="F125">
        <v>2</v>
      </c>
      <c r="G125">
        <v>32</v>
      </c>
      <c r="H125">
        <v>34</v>
      </c>
      <c r="I125">
        <v>163.12</v>
      </c>
      <c r="J125">
        <v>185.04</v>
      </c>
      <c r="L125">
        <f t="shared" si="3"/>
        <v>185.79</v>
      </c>
    </row>
    <row r="126" spans="1:12" ht="12.75">
      <c r="A126">
        <v>208</v>
      </c>
      <c r="B126">
        <v>1264</v>
      </c>
      <c r="C126" t="s">
        <v>162</v>
      </c>
      <c r="D126">
        <v>18</v>
      </c>
      <c r="E126" t="s">
        <v>153</v>
      </c>
      <c r="F126">
        <v>3</v>
      </c>
      <c r="G126">
        <v>32</v>
      </c>
      <c r="H126">
        <v>34</v>
      </c>
      <c r="I126">
        <v>164.62</v>
      </c>
      <c r="J126">
        <v>186.54</v>
      </c>
      <c r="L126">
        <f>(J126+J127)/2</f>
        <v>187.29</v>
      </c>
    </row>
    <row r="127" spans="1:12" ht="12.75">
      <c r="A127">
        <v>208</v>
      </c>
      <c r="B127">
        <v>1264</v>
      </c>
      <c r="C127" t="s">
        <v>162</v>
      </c>
      <c r="D127">
        <v>18</v>
      </c>
      <c r="E127" t="s">
        <v>153</v>
      </c>
      <c r="F127">
        <v>4</v>
      </c>
      <c r="G127">
        <v>32</v>
      </c>
      <c r="H127">
        <v>34</v>
      </c>
      <c r="I127">
        <v>166.12</v>
      </c>
      <c r="J127">
        <v>188.04</v>
      </c>
      <c r="L127">
        <f aca="true" t="shared" si="4" ref="L127:L149">(J127+J128)/2</f>
        <v>188.79</v>
      </c>
    </row>
    <row r="128" spans="1:12" ht="12.75">
      <c r="A128">
        <v>208</v>
      </c>
      <c r="B128">
        <v>1264</v>
      </c>
      <c r="C128" t="s">
        <v>162</v>
      </c>
      <c r="D128">
        <v>18</v>
      </c>
      <c r="E128" t="s">
        <v>153</v>
      </c>
      <c r="F128">
        <v>5</v>
      </c>
      <c r="G128">
        <v>32</v>
      </c>
      <c r="H128">
        <v>34</v>
      </c>
      <c r="I128">
        <v>167.62</v>
      </c>
      <c r="J128">
        <v>189.54</v>
      </c>
      <c r="L128">
        <f t="shared" si="4"/>
        <v>190.29</v>
      </c>
    </row>
    <row r="129" spans="1:12" ht="12.75">
      <c r="A129">
        <v>208</v>
      </c>
      <c r="B129">
        <v>1264</v>
      </c>
      <c r="C129" t="s">
        <v>162</v>
      </c>
      <c r="D129">
        <v>18</v>
      </c>
      <c r="E129" t="s">
        <v>153</v>
      </c>
      <c r="F129">
        <v>6</v>
      </c>
      <c r="G129">
        <v>32</v>
      </c>
      <c r="H129">
        <v>34</v>
      </c>
      <c r="I129">
        <v>169.12</v>
      </c>
      <c r="J129">
        <v>191.04</v>
      </c>
      <c r="L129">
        <f t="shared" si="4"/>
        <v>191.79</v>
      </c>
    </row>
    <row r="130" spans="1:12" ht="12.75">
      <c r="A130">
        <v>208</v>
      </c>
      <c r="B130">
        <v>1264</v>
      </c>
      <c r="C130" t="s">
        <v>162</v>
      </c>
      <c r="D130">
        <v>18</v>
      </c>
      <c r="E130" t="s">
        <v>153</v>
      </c>
      <c r="F130">
        <v>7</v>
      </c>
      <c r="G130">
        <v>32</v>
      </c>
      <c r="H130">
        <v>34</v>
      </c>
      <c r="I130">
        <v>170.62</v>
      </c>
      <c r="J130">
        <v>192.54</v>
      </c>
      <c r="L130">
        <f t="shared" si="4"/>
        <v>193.785</v>
      </c>
    </row>
    <row r="131" spans="1:12" ht="12.75">
      <c r="A131">
        <v>208</v>
      </c>
      <c r="B131">
        <v>1264</v>
      </c>
      <c r="C131" t="s">
        <v>162</v>
      </c>
      <c r="D131">
        <v>19</v>
      </c>
      <c r="E131" t="s">
        <v>153</v>
      </c>
      <c r="F131">
        <v>1</v>
      </c>
      <c r="G131">
        <v>32</v>
      </c>
      <c r="H131">
        <v>34</v>
      </c>
      <c r="I131">
        <v>171.12</v>
      </c>
      <c r="J131">
        <v>195.03</v>
      </c>
      <c r="L131">
        <f t="shared" si="4"/>
        <v>195.78</v>
      </c>
    </row>
    <row r="132" spans="1:12" ht="12.75">
      <c r="A132">
        <v>208</v>
      </c>
      <c r="B132">
        <v>1264</v>
      </c>
      <c r="C132" t="s">
        <v>162</v>
      </c>
      <c r="D132">
        <v>19</v>
      </c>
      <c r="E132" t="s">
        <v>153</v>
      </c>
      <c r="F132">
        <v>2</v>
      </c>
      <c r="G132">
        <v>32</v>
      </c>
      <c r="H132">
        <v>34</v>
      </c>
      <c r="I132">
        <v>172.62</v>
      </c>
      <c r="J132">
        <v>196.53</v>
      </c>
      <c r="L132">
        <f t="shared" si="4"/>
        <v>197.28</v>
      </c>
    </row>
    <row r="133" spans="1:12" ht="12.75">
      <c r="A133">
        <v>208</v>
      </c>
      <c r="B133">
        <v>1264</v>
      </c>
      <c r="C133" t="s">
        <v>162</v>
      </c>
      <c r="D133">
        <v>19</v>
      </c>
      <c r="E133" t="s">
        <v>153</v>
      </c>
      <c r="F133">
        <v>3</v>
      </c>
      <c r="G133">
        <v>32</v>
      </c>
      <c r="H133">
        <v>34</v>
      </c>
      <c r="I133">
        <v>174.12</v>
      </c>
      <c r="J133">
        <v>198.03</v>
      </c>
      <c r="L133">
        <f t="shared" si="4"/>
        <v>198.78</v>
      </c>
    </row>
    <row r="134" spans="1:12" ht="12.75">
      <c r="A134">
        <v>208</v>
      </c>
      <c r="B134">
        <v>1264</v>
      </c>
      <c r="C134" t="s">
        <v>162</v>
      </c>
      <c r="D134">
        <v>19</v>
      </c>
      <c r="E134" t="s">
        <v>153</v>
      </c>
      <c r="F134">
        <v>4</v>
      </c>
      <c r="G134">
        <v>32</v>
      </c>
      <c r="H134">
        <v>34</v>
      </c>
      <c r="I134">
        <v>175.62</v>
      </c>
      <c r="J134">
        <v>199.53</v>
      </c>
      <c r="L134">
        <f t="shared" si="4"/>
        <v>200.01</v>
      </c>
    </row>
    <row r="135" spans="1:12" ht="12.75">
      <c r="A135">
        <v>208</v>
      </c>
      <c r="B135">
        <v>1264</v>
      </c>
      <c r="C135" t="s">
        <v>291</v>
      </c>
      <c r="D135">
        <v>20</v>
      </c>
      <c r="E135" t="s">
        <v>153</v>
      </c>
      <c r="F135">
        <v>1</v>
      </c>
      <c r="G135">
        <v>78</v>
      </c>
      <c r="H135">
        <v>80</v>
      </c>
      <c r="I135">
        <v>179.08</v>
      </c>
      <c r="J135">
        <v>200.49</v>
      </c>
      <c r="L135">
        <f t="shared" si="4"/>
        <v>200.76</v>
      </c>
    </row>
    <row r="136" spans="1:12" ht="12.75">
      <c r="A136">
        <v>208</v>
      </c>
      <c r="B136">
        <v>1264</v>
      </c>
      <c r="C136" t="s">
        <v>162</v>
      </c>
      <c r="D136">
        <v>19</v>
      </c>
      <c r="E136" t="s">
        <v>153</v>
      </c>
      <c r="F136">
        <v>5</v>
      </c>
      <c r="G136">
        <v>32</v>
      </c>
      <c r="H136">
        <v>34</v>
      </c>
      <c r="I136">
        <v>177.12</v>
      </c>
      <c r="J136">
        <v>201.03</v>
      </c>
      <c r="L136">
        <f t="shared" si="4"/>
        <v>201.51</v>
      </c>
    </row>
    <row r="137" spans="1:12" ht="12.75">
      <c r="A137">
        <v>208</v>
      </c>
      <c r="B137">
        <v>1264</v>
      </c>
      <c r="C137" t="s">
        <v>291</v>
      </c>
      <c r="D137">
        <v>20</v>
      </c>
      <c r="E137" t="s">
        <v>153</v>
      </c>
      <c r="F137">
        <v>2</v>
      </c>
      <c r="G137">
        <v>78</v>
      </c>
      <c r="H137">
        <v>80</v>
      </c>
      <c r="I137">
        <v>180.58</v>
      </c>
      <c r="J137">
        <v>201.99</v>
      </c>
      <c r="L137">
        <f t="shared" si="4"/>
        <v>202.26</v>
      </c>
    </row>
    <row r="138" spans="1:12" ht="12.75">
      <c r="A138">
        <v>208</v>
      </c>
      <c r="B138">
        <v>1264</v>
      </c>
      <c r="C138" t="s">
        <v>162</v>
      </c>
      <c r="D138">
        <v>19</v>
      </c>
      <c r="E138" t="s">
        <v>153</v>
      </c>
      <c r="F138">
        <v>6</v>
      </c>
      <c r="G138">
        <v>32</v>
      </c>
      <c r="H138">
        <v>34</v>
      </c>
      <c r="I138">
        <v>178.62</v>
      </c>
      <c r="J138">
        <v>202.53</v>
      </c>
      <c r="L138">
        <f t="shared" si="4"/>
        <v>203.01</v>
      </c>
    </row>
    <row r="139" spans="1:12" ht="12.75">
      <c r="A139">
        <v>208</v>
      </c>
      <c r="B139">
        <v>1264</v>
      </c>
      <c r="C139" t="s">
        <v>291</v>
      </c>
      <c r="D139">
        <v>20</v>
      </c>
      <c r="E139" t="s">
        <v>153</v>
      </c>
      <c r="F139">
        <v>3</v>
      </c>
      <c r="G139">
        <v>78</v>
      </c>
      <c r="H139">
        <v>80</v>
      </c>
      <c r="I139">
        <v>182.08</v>
      </c>
      <c r="J139">
        <v>203.49</v>
      </c>
      <c r="L139">
        <f t="shared" si="4"/>
        <v>204.24</v>
      </c>
    </row>
    <row r="140" spans="1:12" ht="12.75">
      <c r="A140">
        <v>208</v>
      </c>
      <c r="B140">
        <v>1264</v>
      </c>
      <c r="C140" t="s">
        <v>291</v>
      </c>
      <c r="D140">
        <v>20</v>
      </c>
      <c r="E140" t="s">
        <v>153</v>
      </c>
      <c r="F140">
        <v>4</v>
      </c>
      <c r="G140">
        <v>78</v>
      </c>
      <c r="H140">
        <v>80</v>
      </c>
      <c r="I140">
        <v>183.58</v>
      </c>
      <c r="J140">
        <v>204.99</v>
      </c>
      <c r="L140">
        <f t="shared" si="4"/>
        <v>205.25</v>
      </c>
    </row>
    <row r="141" spans="1:12" ht="12.75">
      <c r="A141">
        <v>208</v>
      </c>
      <c r="B141">
        <v>1264</v>
      </c>
      <c r="C141" t="s">
        <v>162</v>
      </c>
      <c r="D141">
        <v>20</v>
      </c>
      <c r="E141" t="s">
        <v>153</v>
      </c>
      <c r="F141">
        <v>1</v>
      </c>
      <c r="G141">
        <v>32</v>
      </c>
      <c r="H141">
        <v>34</v>
      </c>
      <c r="I141">
        <v>180.62</v>
      </c>
      <c r="J141">
        <v>205.51</v>
      </c>
      <c r="L141">
        <f t="shared" si="4"/>
        <v>206</v>
      </c>
    </row>
    <row r="142" spans="1:12" ht="12.75">
      <c r="A142">
        <v>208</v>
      </c>
      <c r="B142">
        <v>1264</v>
      </c>
      <c r="C142" t="s">
        <v>291</v>
      </c>
      <c r="D142">
        <v>20</v>
      </c>
      <c r="E142" t="s">
        <v>153</v>
      </c>
      <c r="F142">
        <v>5</v>
      </c>
      <c r="G142">
        <v>78</v>
      </c>
      <c r="H142">
        <v>80</v>
      </c>
      <c r="I142">
        <v>185.08</v>
      </c>
      <c r="J142">
        <v>206.49</v>
      </c>
      <c r="L142">
        <f t="shared" si="4"/>
        <v>206.75</v>
      </c>
    </row>
    <row r="143" spans="1:12" ht="12.75">
      <c r="A143">
        <v>208</v>
      </c>
      <c r="B143">
        <v>1264</v>
      </c>
      <c r="C143" t="s">
        <v>162</v>
      </c>
      <c r="D143">
        <v>20</v>
      </c>
      <c r="E143" t="s">
        <v>153</v>
      </c>
      <c r="F143">
        <v>2</v>
      </c>
      <c r="G143">
        <v>32</v>
      </c>
      <c r="H143">
        <v>34</v>
      </c>
      <c r="I143">
        <v>182.12</v>
      </c>
      <c r="J143">
        <v>207.01</v>
      </c>
      <c r="L143">
        <f t="shared" si="4"/>
        <v>207.5</v>
      </c>
    </row>
    <row r="144" spans="1:12" ht="12.75">
      <c r="A144">
        <v>208</v>
      </c>
      <c r="B144">
        <v>1264</v>
      </c>
      <c r="C144" t="s">
        <v>291</v>
      </c>
      <c r="D144">
        <v>20</v>
      </c>
      <c r="E144" t="s">
        <v>153</v>
      </c>
      <c r="F144">
        <v>6</v>
      </c>
      <c r="G144">
        <v>78</v>
      </c>
      <c r="H144">
        <v>80</v>
      </c>
      <c r="I144">
        <v>186.58</v>
      </c>
      <c r="J144">
        <v>207.99</v>
      </c>
      <c r="L144">
        <f t="shared" si="4"/>
        <v>208.25</v>
      </c>
    </row>
    <row r="145" spans="1:12" ht="12.75">
      <c r="A145">
        <v>208</v>
      </c>
      <c r="B145">
        <v>1264</v>
      </c>
      <c r="C145" t="s">
        <v>162</v>
      </c>
      <c r="D145">
        <v>20</v>
      </c>
      <c r="E145" t="s">
        <v>153</v>
      </c>
      <c r="F145">
        <v>3</v>
      </c>
      <c r="G145">
        <v>32</v>
      </c>
      <c r="H145">
        <v>34</v>
      </c>
      <c r="I145">
        <v>183.62</v>
      </c>
      <c r="J145">
        <v>208.51</v>
      </c>
      <c r="L145">
        <f t="shared" si="4"/>
        <v>208.625</v>
      </c>
    </row>
    <row r="146" spans="1:12" ht="12.75">
      <c r="A146">
        <v>208</v>
      </c>
      <c r="B146">
        <v>1264</v>
      </c>
      <c r="C146" t="s">
        <v>291</v>
      </c>
      <c r="D146">
        <v>20</v>
      </c>
      <c r="E146" t="s">
        <v>153</v>
      </c>
      <c r="F146">
        <v>7</v>
      </c>
      <c r="G146">
        <v>53</v>
      </c>
      <c r="H146">
        <v>55</v>
      </c>
      <c r="I146">
        <v>187.33</v>
      </c>
      <c r="J146">
        <v>208.74</v>
      </c>
      <c r="L146">
        <f t="shared" si="4"/>
        <v>209.375</v>
      </c>
    </row>
    <row r="147" spans="1:12" ht="12.75">
      <c r="A147">
        <v>208</v>
      </c>
      <c r="B147">
        <v>1264</v>
      </c>
      <c r="C147" t="s">
        <v>162</v>
      </c>
      <c r="D147">
        <v>20</v>
      </c>
      <c r="E147" t="s">
        <v>153</v>
      </c>
      <c r="F147">
        <v>4</v>
      </c>
      <c r="G147">
        <v>32</v>
      </c>
      <c r="H147">
        <v>34</v>
      </c>
      <c r="I147">
        <v>185.12</v>
      </c>
      <c r="J147">
        <v>210.01</v>
      </c>
      <c r="L147">
        <f t="shared" si="4"/>
        <v>210.305</v>
      </c>
    </row>
    <row r="148" spans="1:12" ht="12.75">
      <c r="A148">
        <v>208</v>
      </c>
      <c r="B148">
        <v>1264</v>
      </c>
      <c r="C148" t="s">
        <v>291</v>
      </c>
      <c r="D148">
        <v>21</v>
      </c>
      <c r="E148" t="s">
        <v>153</v>
      </c>
      <c r="F148">
        <v>1</v>
      </c>
      <c r="G148">
        <v>78</v>
      </c>
      <c r="H148">
        <v>80</v>
      </c>
      <c r="I148">
        <v>188.58</v>
      </c>
      <c r="J148">
        <v>210.6</v>
      </c>
      <c r="L148">
        <f t="shared" si="4"/>
        <v>211.055</v>
      </c>
    </row>
    <row r="149" spans="1:12" ht="12.75">
      <c r="A149">
        <v>208</v>
      </c>
      <c r="B149">
        <v>1264</v>
      </c>
      <c r="C149" t="s">
        <v>162</v>
      </c>
      <c r="D149">
        <v>20</v>
      </c>
      <c r="E149" t="s">
        <v>153</v>
      </c>
      <c r="F149">
        <v>5</v>
      </c>
      <c r="G149">
        <v>32</v>
      </c>
      <c r="H149">
        <v>34</v>
      </c>
      <c r="I149">
        <v>186.62</v>
      </c>
      <c r="J149">
        <v>211.51</v>
      </c>
      <c r="L149">
        <f t="shared" si="4"/>
        <v>211.805</v>
      </c>
    </row>
    <row r="150" spans="1:12" ht="12.75">
      <c r="A150">
        <v>208</v>
      </c>
      <c r="B150">
        <v>1264</v>
      </c>
      <c r="C150" t="s">
        <v>291</v>
      </c>
      <c r="D150">
        <v>21</v>
      </c>
      <c r="E150" t="s">
        <v>153</v>
      </c>
      <c r="F150">
        <v>2</v>
      </c>
      <c r="G150">
        <v>78</v>
      </c>
      <c r="H150">
        <v>80</v>
      </c>
      <c r="I150">
        <v>190.08</v>
      </c>
      <c r="J150">
        <v>212.1</v>
      </c>
      <c r="L150">
        <f>(J150+J151)/2</f>
        <v>212.555</v>
      </c>
    </row>
    <row r="151" spans="1:12" ht="12.75">
      <c r="A151">
        <v>208</v>
      </c>
      <c r="B151">
        <v>1264</v>
      </c>
      <c r="C151" t="s">
        <v>162</v>
      </c>
      <c r="D151">
        <v>20</v>
      </c>
      <c r="E151" t="s">
        <v>153</v>
      </c>
      <c r="F151">
        <v>6</v>
      </c>
      <c r="G151">
        <v>32</v>
      </c>
      <c r="H151">
        <v>34</v>
      </c>
      <c r="I151">
        <v>188.12</v>
      </c>
      <c r="J151">
        <v>213.01</v>
      </c>
      <c r="L151">
        <f aca="true" t="shared" si="5" ref="L151:L198">(J151+J152)/2</f>
        <v>213.305</v>
      </c>
    </row>
    <row r="152" spans="1:12" ht="12.75">
      <c r="A152">
        <v>208</v>
      </c>
      <c r="B152">
        <v>1264</v>
      </c>
      <c r="C152" t="s">
        <v>291</v>
      </c>
      <c r="D152">
        <v>21</v>
      </c>
      <c r="E152" t="s">
        <v>153</v>
      </c>
      <c r="F152">
        <v>3</v>
      </c>
      <c r="G152">
        <v>78</v>
      </c>
      <c r="H152">
        <v>80</v>
      </c>
      <c r="I152">
        <v>191.58</v>
      </c>
      <c r="J152">
        <v>213.6</v>
      </c>
      <c r="L152">
        <f t="shared" si="5"/>
        <v>214.055</v>
      </c>
    </row>
    <row r="153" spans="1:12" ht="12.75">
      <c r="A153">
        <v>208</v>
      </c>
      <c r="B153">
        <v>1264</v>
      </c>
      <c r="C153" t="s">
        <v>162</v>
      </c>
      <c r="D153">
        <v>20</v>
      </c>
      <c r="E153" t="s">
        <v>153</v>
      </c>
      <c r="F153">
        <v>7</v>
      </c>
      <c r="G153">
        <v>32</v>
      </c>
      <c r="H153">
        <v>34</v>
      </c>
      <c r="I153">
        <v>189.62</v>
      </c>
      <c r="J153">
        <v>214.51</v>
      </c>
      <c r="L153">
        <f t="shared" si="5"/>
        <v>214.805</v>
      </c>
    </row>
    <row r="154" spans="1:12" ht="12.75">
      <c r="A154">
        <v>208</v>
      </c>
      <c r="B154">
        <v>1264</v>
      </c>
      <c r="C154" t="s">
        <v>291</v>
      </c>
      <c r="D154">
        <v>21</v>
      </c>
      <c r="E154" t="s">
        <v>153</v>
      </c>
      <c r="F154">
        <v>4</v>
      </c>
      <c r="G154">
        <v>78</v>
      </c>
      <c r="H154">
        <v>80</v>
      </c>
      <c r="I154">
        <v>193.08</v>
      </c>
      <c r="J154">
        <v>215.1</v>
      </c>
      <c r="L154">
        <f t="shared" si="5"/>
        <v>215.58499999999998</v>
      </c>
    </row>
    <row r="155" spans="1:12" ht="12.75">
      <c r="A155">
        <v>208</v>
      </c>
      <c r="B155">
        <v>1264</v>
      </c>
      <c r="C155" t="s">
        <v>162</v>
      </c>
      <c r="D155">
        <v>21</v>
      </c>
      <c r="E155" t="s">
        <v>153</v>
      </c>
      <c r="F155">
        <v>1</v>
      </c>
      <c r="G155">
        <v>32</v>
      </c>
      <c r="H155">
        <v>34</v>
      </c>
      <c r="I155">
        <v>190.12</v>
      </c>
      <c r="J155">
        <v>216.07</v>
      </c>
      <c r="L155">
        <f t="shared" si="5"/>
        <v>216.33499999999998</v>
      </c>
    </row>
    <row r="156" spans="1:12" ht="12.75">
      <c r="A156">
        <v>208</v>
      </c>
      <c r="B156">
        <v>1264</v>
      </c>
      <c r="C156" t="s">
        <v>291</v>
      </c>
      <c r="D156">
        <v>21</v>
      </c>
      <c r="E156" t="s">
        <v>153</v>
      </c>
      <c r="F156">
        <v>5</v>
      </c>
      <c r="G156">
        <v>78</v>
      </c>
      <c r="H156">
        <v>80</v>
      </c>
      <c r="I156">
        <v>194.58</v>
      </c>
      <c r="J156">
        <v>216.6</v>
      </c>
      <c r="L156">
        <f t="shared" si="5"/>
        <v>217.08499999999998</v>
      </c>
    </row>
    <row r="157" spans="1:12" ht="12.75">
      <c r="A157">
        <v>208</v>
      </c>
      <c r="B157">
        <v>1264</v>
      </c>
      <c r="C157" t="s">
        <v>162</v>
      </c>
      <c r="D157">
        <v>21</v>
      </c>
      <c r="E157" t="s">
        <v>153</v>
      </c>
      <c r="F157">
        <v>2</v>
      </c>
      <c r="G157">
        <v>32</v>
      </c>
      <c r="H157">
        <v>34</v>
      </c>
      <c r="I157">
        <v>191.62</v>
      </c>
      <c r="J157">
        <v>217.57</v>
      </c>
      <c r="L157">
        <f t="shared" si="5"/>
        <v>217.83499999999998</v>
      </c>
    </row>
    <row r="158" spans="1:12" ht="12.75">
      <c r="A158">
        <v>208</v>
      </c>
      <c r="B158">
        <v>1264</v>
      </c>
      <c r="C158" t="s">
        <v>291</v>
      </c>
      <c r="D158">
        <v>21</v>
      </c>
      <c r="E158" t="s">
        <v>153</v>
      </c>
      <c r="F158">
        <v>6</v>
      </c>
      <c r="G158">
        <v>78</v>
      </c>
      <c r="H158">
        <v>80</v>
      </c>
      <c r="I158">
        <v>196.08</v>
      </c>
      <c r="J158">
        <v>218.1</v>
      </c>
      <c r="L158">
        <f t="shared" si="5"/>
        <v>218.58499999999998</v>
      </c>
    </row>
    <row r="159" spans="1:12" ht="12.75">
      <c r="A159">
        <v>208</v>
      </c>
      <c r="B159">
        <v>1264</v>
      </c>
      <c r="C159" t="s">
        <v>162</v>
      </c>
      <c r="D159">
        <v>21</v>
      </c>
      <c r="E159" t="s">
        <v>153</v>
      </c>
      <c r="F159">
        <v>3</v>
      </c>
      <c r="G159">
        <v>32</v>
      </c>
      <c r="H159">
        <v>34</v>
      </c>
      <c r="I159">
        <v>193.12</v>
      </c>
      <c r="J159">
        <v>219.07</v>
      </c>
      <c r="L159">
        <f t="shared" si="5"/>
        <v>219.235</v>
      </c>
    </row>
    <row r="160" spans="1:12" ht="12.75">
      <c r="A160">
        <v>208</v>
      </c>
      <c r="B160">
        <v>1264</v>
      </c>
      <c r="C160" t="s">
        <v>291</v>
      </c>
      <c r="D160">
        <v>21</v>
      </c>
      <c r="E160" t="s">
        <v>153</v>
      </c>
      <c r="F160">
        <v>7</v>
      </c>
      <c r="G160">
        <v>58</v>
      </c>
      <c r="H160">
        <v>60</v>
      </c>
      <c r="I160">
        <v>197.38</v>
      </c>
      <c r="J160">
        <v>219.4</v>
      </c>
      <c r="L160">
        <f t="shared" si="5"/>
        <v>219.985</v>
      </c>
    </row>
    <row r="161" spans="1:12" ht="12.75">
      <c r="A161">
        <v>208</v>
      </c>
      <c r="B161">
        <v>1264</v>
      </c>
      <c r="C161" t="s">
        <v>162</v>
      </c>
      <c r="D161">
        <v>21</v>
      </c>
      <c r="E161" t="s">
        <v>153</v>
      </c>
      <c r="F161">
        <v>4</v>
      </c>
      <c r="G161">
        <v>32</v>
      </c>
      <c r="H161">
        <v>34</v>
      </c>
      <c r="I161">
        <v>194.62</v>
      </c>
      <c r="J161">
        <v>220.57</v>
      </c>
      <c r="L161">
        <f t="shared" si="5"/>
        <v>221.32</v>
      </c>
    </row>
    <row r="162" spans="1:12" ht="12.75">
      <c r="A162">
        <v>208</v>
      </c>
      <c r="B162">
        <v>1264</v>
      </c>
      <c r="C162" t="s">
        <v>162</v>
      </c>
      <c r="D162">
        <v>21</v>
      </c>
      <c r="E162" t="s">
        <v>153</v>
      </c>
      <c r="F162">
        <v>5</v>
      </c>
      <c r="G162">
        <v>32</v>
      </c>
      <c r="H162">
        <v>34</v>
      </c>
      <c r="I162">
        <v>196.12</v>
      </c>
      <c r="J162">
        <v>222.07</v>
      </c>
      <c r="L162">
        <f t="shared" si="5"/>
        <v>222.82</v>
      </c>
    </row>
    <row r="163" spans="1:12" ht="12.75">
      <c r="A163">
        <v>208</v>
      </c>
      <c r="B163">
        <v>1264</v>
      </c>
      <c r="C163" t="s">
        <v>162</v>
      </c>
      <c r="D163">
        <v>21</v>
      </c>
      <c r="E163" t="s">
        <v>153</v>
      </c>
      <c r="F163">
        <v>6</v>
      </c>
      <c r="G163">
        <v>32</v>
      </c>
      <c r="H163">
        <v>34</v>
      </c>
      <c r="I163">
        <v>197.62</v>
      </c>
      <c r="J163">
        <v>223.57</v>
      </c>
      <c r="L163">
        <f t="shared" si="5"/>
        <v>225.07999999999998</v>
      </c>
    </row>
    <row r="164" spans="1:12" ht="12.75">
      <c r="A164">
        <v>208</v>
      </c>
      <c r="B164">
        <v>1264</v>
      </c>
      <c r="C164" t="s">
        <v>162</v>
      </c>
      <c r="D164">
        <v>22</v>
      </c>
      <c r="E164" t="s">
        <v>153</v>
      </c>
      <c r="F164">
        <v>1</v>
      </c>
      <c r="G164">
        <v>32</v>
      </c>
      <c r="H164">
        <v>34</v>
      </c>
      <c r="I164">
        <v>199.62</v>
      </c>
      <c r="J164">
        <v>226.59</v>
      </c>
      <c r="L164">
        <f t="shared" si="5"/>
        <v>227.34</v>
      </c>
    </row>
    <row r="165" spans="1:12" ht="12.75">
      <c r="A165">
        <v>208</v>
      </c>
      <c r="B165">
        <v>1264</v>
      </c>
      <c r="C165" t="s">
        <v>162</v>
      </c>
      <c r="D165">
        <v>22</v>
      </c>
      <c r="E165" t="s">
        <v>153</v>
      </c>
      <c r="F165">
        <v>2</v>
      </c>
      <c r="G165">
        <v>32</v>
      </c>
      <c r="H165">
        <v>34</v>
      </c>
      <c r="I165">
        <v>201.12</v>
      </c>
      <c r="J165">
        <v>228.09</v>
      </c>
      <c r="L165">
        <f t="shared" si="5"/>
        <v>228.84</v>
      </c>
    </row>
    <row r="166" spans="1:12" ht="12.75">
      <c r="A166">
        <v>208</v>
      </c>
      <c r="B166">
        <v>1264</v>
      </c>
      <c r="C166" t="s">
        <v>162</v>
      </c>
      <c r="D166">
        <v>22</v>
      </c>
      <c r="E166" t="s">
        <v>153</v>
      </c>
      <c r="F166">
        <v>3</v>
      </c>
      <c r="G166">
        <v>32</v>
      </c>
      <c r="H166">
        <v>34</v>
      </c>
      <c r="I166">
        <v>202.62</v>
      </c>
      <c r="J166">
        <v>229.59</v>
      </c>
      <c r="L166">
        <f t="shared" si="5"/>
        <v>230.34</v>
      </c>
    </row>
    <row r="167" spans="1:12" ht="12.75">
      <c r="A167">
        <v>208</v>
      </c>
      <c r="B167">
        <v>1264</v>
      </c>
      <c r="C167" t="s">
        <v>162</v>
      </c>
      <c r="D167">
        <v>22</v>
      </c>
      <c r="E167" t="s">
        <v>153</v>
      </c>
      <c r="F167">
        <v>4</v>
      </c>
      <c r="G167">
        <v>32</v>
      </c>
      <c r="H167">
        <v>34</v>
      </c>
      <c r="I167">
        <v>204.12</v>
      </c>
      <c r="J167">
        <v>231.09</v>
      </c>
      <c r="L167">
        <f t="shared" si="5"/>
        <v>231.84</v>
      </c>
    </row>
    <row r="168" spans="1:12" ht="12.75">
      <c r="A168">
        <v>208</v>
      </c>
      <c r="B168">
        <v>1264</v>
      </c>
      <c r="C168" t="s">
        <v>162</v>
      </c>
      <c r="D168">
        <v>22</v>
      </c>
      <c r="E168" t="s">
        <v>153</v>
      </c>
      <c r="F168">
        <v>5</v>
      </c>
      <c r="G168">
        <v>32</v>
      </c>
      <c r="H168">
        <v>34</v>
      </c>
      <c r="I168">
        <v>205.62</v>
      </c>
      <c r="J168">
        <v>232.59</v>
      </c>
      <c r="L168">
        <f t="shared" si="5"/>
        <v>233.34</v>
      </c>
    </row>
    <row r="169" spans="1:12" ht="12.75">
      <c r="A169">
        <v>208</v>
      </c>
      <c r="B169">
        <v>1264</v>
      </c>
      <c r="C169" t="s">
        <v>162</v>
      </c>
      <c r="D169">
        <v>22</v>
      </c>
      <c r="E169" t="s">
        <v>153</v>
      </c>
      <c r="F169">
        <v>6</v>
      </c>
      <c r="G169">
        <v>32</v>
      </c>
      <c r="H169">
        <v>34</v>
      </c>
      <c r="I169">
        <v>207.12</v>
      </c>
      <c r="J169">
        <v>234.09</v>
      </c>
      <c r="L169">
        <f t="shared" si="5"/>
        <v>234.84</v>
      </c>
    </row>
    <row r="170" spans="1:12" ht="12.75">
      <c r="A170">
        <v>208</v>
      </c>
      <c r="B170">
        <v>1264</v>
      </c>
      <c r="C170" t="s">
        <v>162</v>
      </c>
      <c r="D170">
        <v>22</v>
      </c>
      <c r="E170" t="s">
        <v>153</v>
      </c>
      <c r="F170">
        <v>7</v>
      </c>
      <c r="G170">
        <v>32</v>
      </c>
      <c r="H170">
        <v>34</v>
      </c>
      <c r="I170">
        <v>208.62</v>
      </c>
      <c r="J170">
        <v>235.59</v>
      </c>
      <c r="L170">
        <f t="shared" si="5"/>
        <v>236.275</v>
      </c>
    </row>
    <row r="171" spans="1:12" ht="12.75">
      <c r="A171">
        <v>208</v>
      </c>
      <c r="B171">
        <v>1264</v>
      </c>
      <c r="C171" t="s">
        <v>162</v>
      </c>
      <c r="D171">
        <v>23</v>
      </c>
      <c r="E171" t="s">
        <v>153</v>
      </c>
      <c r="F171">
        <v>1</v>
      </c>
      <c r="G171">
        <v>32</v>
      </c>
      <c r="H171">
        <v>34</v>
      </c>
      <c r="I171">
        <v>209.12</v>
      </c>
      <c r="J171">
        <v>236.96</v>
      </c>
      <c r="L171">
        <f t="shared" si="5"/>
        <v>237.71</v>
      </c>
    </row>
    <row r="172" spans="1:12" ht="12.75">
      <c r="A172">
        <v>208</v>
      </c>
      <c r="B172">
        <v>1264</v>
      </c>
      <c r="C172" t="s">
        <v>162</v>
      </c>
      <c r="D172">
        <v>23</v>
      </c>
      <c r="E172" t="s">
        <v>153</v>
      </c>
      <c r="F172">
        <v>2</v>
      </c>
      <c r="G172">
        <v>32</v>
      </c>
      <c r="H172">
        <v>34</v>
      </c>
      <c r="I172">
        <v>210.62</v>
      </c>
      <c r="J172">
        <v>238.46</v>
      </c>
      <c r="L172">
        <f t="shared" si="5"/>
        <v>239.21</v>
      </c>
    </row>
    <row r="173" spans="1:12" ht="12.75">
      <c r="A173">
        <v>208</v>
      </c>
      <c r="B173">
        <v>1264</v>
      </c>
      <c r="C173" t="s">
        <v>162</v>
      </c>
      <c r="D173">
        <v>23</v>
      </c>
      <c r="E173" t="s">
        <v>153</v>
      </c>
      <c r="F173">
        <v>3</v>
      </c>
      <c r="G173">
        <v>32</v>
      </c>
      <c r="H173">
        <v>34</v>
      </c>
      <c r="I173">
        <v>212.12</v>
      </c>
      <c r="J173">
        <v>239.96</v>
      </c>
      <c r="L173">
        <f t="shared" si="5"/>
        <v>240.71</v>
      </c>
    </row>
    <row r="174" spans="1:12" ht="12.75">
      <c r="A174">
        <v>208</v>
      </c>
      <c r="B174">
        <v>1264</v>
      </c>
      <c r="C174" t="s">
        <v>162</v>
      </c>
      <c r="D174">
        <v>23</v>
      </c>
      <c r="E174" t="s">
        <v>153</v>
      </c>
      <c r="F174">
        <v>4</v>
      </c>
      <c r="G174">
        <v>32</v>
      </c>
      <c r="H174">
        <v>34</v>
      </c>
      <c r="I174">
        <v>213.62</v>
      </c>
      <c r="J174">
        <v>241.46</v>
      </c>
      <c r="L174">
        <f t="shared" si="5"/>
        <v>241.505</v>
      </c>
    </row>
    <row r="175" spans="1:12" ht="12.75">
      <c r="A175">
        <v>208</v>
      </c>
      <c r="B175">
        <v>1264</v>
      </c>
      <c r="C175" t="s">
        <v>291</v>
      </c>
      <c r="D175">
        <v>24</v>
      </c>
      <c r="E175" t="s">
        <v>153</v>
      </c>
      <c r="F175">
        <v>1</v>
      </c>
      <c r="G175">
        <v>78</v>
      </c>
      <c r="H175">
        <v>80</v>
      </c>
      <c r="I175">
        <v>217.08</v>
      </c>
      <c r="J175">
        <v>241.55</v>
      </c>
      <c r="L175">
        <f t="shared" si="5"/>
        <v>242.255</v>
      </c>
    </row>
    <row r="176" spans="1:12" ht="12.75">
      <c r="A176">
        <v>208</v>
      </c>
      <c r="B176">
        <v>1264</v>
      </c>
      <c r="C176" t="s">
        <v>162</v>
      </c>
      <c r="D176">
        <v>23</v>
      </c>
      <c r="E176" t="s">
        <v>153</v>
      </c>
      <c r="F176">
        <v>5</v>
      </c>
      <c r="G176">
        <v>32</v>
      </c>
      <c r="H176">
        <v>34</v>
      </c>
      <c r="I176">
        <v>215.12</v>
      </c>
      <c r="J176">
        <v>242.96</v>
      </c>
      <c r="L176">
        <f t="shared" si="5"/>
        <v>243.005</v>
      </c>
    </row>
    <row r="177" spans="1:12" ht="12.75">
      <c r="A177">
        <v>208</v>
      </c>
      <c r="B177">
        <v>1264</v>
      </c>
      <c r="C177" t="s">
        <v>291</v>
      </c>
      <c r="D177">
        <v>24</v>
      </c>
      <c r="E177" t="s">
        <v>153</v>
      </c>
      <c r="F177">
        <v>2</v>
      </c>
      <c r="G177">
        <v>78</v>
      </c>
      <c r="H177">
        <v>80</v>
      </c>
      <c r="I177">
        <v>218.58</v>
      </c>
      <c r="J177">
        <v>243.05</v>
      </c>
      <c r="L177">
        <f t="shared" si="5"/>
        <v>243.755</v>
      </c>
    </row>
    <row r="178" spans="1:12" ht="12.75">
      <c r="A178">
        <v>208</v>
      </c>
      <c r="B178">
        <v>1264</v>
      </c>
      <c r="C178" t="s">
        <v>162</v>
      </c>
      <c r="D178">
        <v>23</v>
      </c>
      <c r="E178" t="s">
        <v>153</v>
      </c>
      <c r="F178">
        <v>6</v>
      </c>
      <c r="G178">
        <v>32</v>
      </c>
      <c r="H178">
        <v>34</v>
      </c>
      <c r="I178">
        <v>216.62</v>
      </c>
      <c r="J178">
        <v>244.46</v>
      </c>
      <c r="L178">
        <f t="shared" si="5"/>
        <v>244.505</v>
      </c>
    </row>
    <row r="179" spans="1:12" ht="12.75">
      <c r="A179">
        <v>208</v>
      </c>
      <c r="B179">
        <v>1264</v>
      </c>
      <c r="C179" t="s">
        <v>291</v>
      </c>
      <c r="D179">
        <v>24</v>
      </c>
      <c r="E179" t="s">
        <v>153</v>
      </c>
      <c r="F179">
        <v>3</v>
      </c>
      <c r="G179">
        <v>78</v>
      </c>
      <c r="H179">
        <v>80</v>
      </c>
      <c r="I179">
        <v>220.08</v>
      </c>
      <c r="J179">
        <v>244.55</v>
      </c>
      <c r="L179">
        <f t="shared" si="5"/>
        <v>245.10500000000002</v>
      </c>
    </row>
    <row r="180" spans="1:12" ht="12.75">
      <c r="A180">
        <v>208</v>
      </c>
      <c r="B180">
        <v>1264</v>
      </c>
      <c r="C180" t="s">
        <v>162</v>
      </c>
      <c r="D180">
        <v>23</v>
      </c>
      <c r="E180" t="s">
        <v>153</v>
      </c>
      <c r="F180">
        <v>7</v>
      </c>
      <c r="G180">
        <v>32</v>
      </c>
      <c r="H180">
        <v>34</v>
      </c>
      <c r="I180">
        <v>217.82</v>
      </c>
      <c r="J180">
        <v>245.66</v>
      </c>
      <c r="L180">
        <f t="shared" si="5"/>
        <v>245.85500000000002</v>
      </c>
    </row>
    <row r="181" spans="1:12" ht="12.75">
      <c r="A181">
        <v>208</v>
      </c>
      <c r="B181">
        <v>1264</v>
      </c>
      <c r="C181" t="s">
        <v>291</v>
      </c>
      <c r="D181">
        <v>24</v>
      </c>
      <c r="E181" t="s">
        <v>153</v>
      </c>
      <c r="F181">
        <v>4</v>
      </c>
      <c r="G181">
        <v>78</v>
      </c>
      <c r="H181">
        <v>80</v>
      </c>
      <c r="I181">
        <v>221.58</v>
      </c>
      <c r="J181">
        <v>246.05</v>
      </c>
      <c r="L181">
        <f t="shared" si="5"/>
        <v>246.8</v>
      </c>
    </row>
    <row r="182" spans="1:12" ht="12.75">
      <c r="A182">
        <v>208</v>
      </c>
      <c r="B182">
        <v>1264</v>
      </c>
      <c r="C182" t="s">
        <v>291</v>
      </c>
      <c r="D182">
        <v>24</v>
      </c>
      <c r="E182" t="s">
        <v>153</v>
      </c>
      <c r="F182">
        <v>5</v>
      </c>
      <c r="G182">
        <v>78</v>
      </c>
      <c r="H182">
        <v>80</v>
      </c>
      <c r="I182">
        <v>223.08</v>
      </c>
      <c r="J182">
        <v>247.55</v>
      </c>
      <c r="L182">
        <f t="shared" si="5"/>
        <v>247.78500000000003</v>
      </c>
    </row>
    <row r="183" spans="1:12" ht="12.75">
      <c r="A183">
        <v>208</v>
      </c>
      <c r="B183">
        <v>1264</v>
      </c>
      <c r="C183" t="s">
        <v>162</v>
      </c>
      <c r="D183">
        <v>24</v>
      </c>
      <c r="E183" t="s">
        <v>153</v>
      </c>
      <c r="F183">
        <v>1</v>
      </c>
      <c r="G183">
        <v>32</v>
      </c>
      <c r="H183">
        <v>34</v>
      </c>
      <c r="I183">
        <v>218.62</v>
      </c>
      <c r="J183">
        <v>248.02</v>
      </c>
      <c r="L183">
        <f t="shared" si="5"/>
        <v>248.53500000000003</v>
      </c>
    </row>
    <row r="184" spans="1:12" ht="12.75">
      <c r="A184">
        <v>208</v>
      </c>
      <c r="B184">
        <v>1264</v>
      </c>
      <c r="C184" t="s">
        <v>291</v>
      </c>
      <c r="D184">
        <v>24</v>
      </c>
      <c r="E184" t="s">
        <v>153</v>
      </c>
      <c r="F184">
        <v>6</v>
      </c>
      <c r="G184">
        <v>78</v>
      </c>
      <c r="H184">
        <v>80</v>
      </c>
      <c r="I184">
        <v>224.58</v>
      </c>
      <c r="J184">
        <v>249.05</v>
      </c>
      <c r="L184">
        <f t="shared" si="5"/>
        <v>249.28500000000003</v>
      </c>
    </row>
    <row r="185" spans="1:12" ht="12.75">
      <c r="A185">
        <v>208</v>
      </c>
      <c r="B185">
        <v>1264</v>
      </c>
      <c r="C185" t="s">
        <v>162</v>
      </c>
      <c r="D185">
        <v>24</v>
      </c>
      <c r="E185" t="s">
        <v>153</v>
      </c>
      <c r="F185">
        <v>2</v>
      </c>
      <c r="G185">
        <v>32</v>
      </c>
      <c r="H185">
        <v>34</v>
      </c>
      <c r="I185">
        <v>220.12</v>
      </c>
      <c r="J185">
        <v>249.52</v>
      </c>
      <c r="L185">
        <f t="shared" si="5"/>
        <v>250.03500000000003</v>
      </c>
    </row>
    <row r="186" spans="1:12" ht="12.75">
      <c r="A186">
        <v>208</v>
      </c>
      <c r="B186">
        <v>1264</v>
      </c>
      <c r="C186" t="s">
        <v>291</v>
      </c>
      <c r="D186">
        <v>24</v>
      </c>
      <c r="E186" t="s">
        <v>153</v>
      </c>
      <c r="F186">
        <v>7</v>
      </c>
      <c r="G186">
        <v>78</v>
      </c>
      <c r="H186">
        <v>80</v>
      </c>
      <c r="I186">
        <v>226.08</v>
      </c>
      <c r="J186">
        <v>250.55</v>
      </c>
      <c r="L186">
        <f t="shared" si="5"/>
        <v>250.78500000000003</v>
      </c>
    </row>
    <row r="187" spans="1:12" ht="12.75">
      <c r="A187">
        <v>208</v>
      </c>
      <c r="B187">
        <v>1264</v>
      </c>
      <c r="C187" t="s">
        <v>162</v>
      </c>
      <c r="D187">
        <v>24</v>
      </c>
      <c r="E187" t="s">
        <v>153</v>
      </c>
      <c r="F187">
        <v>3</v>
      </c>
      <c r="G187">
        <v>32</v>
      </c>
      <c r="H187">
        <v>34</v>
      </c>
      <c r="I187">
        <v>221.62</v>
      </c>
      <c r="J187">
        <v>251.02</v>
      </c>
      <c r="L187">
        <f t="shared" si="5"/>
        <v>251.77</v>
      </c>
    </row>
    <row r="188" spans="1:12" ht="12.75">
      <c r="A188">
        <v>208</v>
      </c>
      <c r="B188">
        <v>1264</v>
      </c>
      <c r="C188" t="s">
        <v>162</v>
      </c>
      <c r="D188">
        <v>24</v>
      </c>
      <c r="E188" t="s">
        <v>153</v>
      </c>
      <c r="F188">
        <v>4</v>
      </c>
      <c r="G188">
        <v>32</v>
      </c>
      <c r="H188">
        <v>34</v>
      </c>
      <c r="I188">
        <v>223.12</v>
      </c>
      <c r="J188">
        <v>252.52</v>
      </c>
      <c r="L188">
        <f t="shared" si="5"/>
        <v>252.79000000000002</v>
      </c>
    </row>
    <row r="189" spans="1:12" ht="12.75">
      <c r="A189">
        <v>208</v>
      </c>
      <c r="B189">
        <v>1264</v>
      </c>
      <c r="C189" t="s">
        <v>291</v>
      </c>
      <c r="D189">
        <v>25</v>
      </c>
      <c r="E189" t="s">
        <v>153</v>
      </c>
      <c r="F189">
        <v>1</v>
      </c>
      <c r="G189">
        <v>78</v>
      </c>
      <c r="H189">
        <v>80</v>
      </c>
      <c r="I189">
        <v>226.58</v>
      </c>
      <c r="J189">
        <v>253.06</v>
      </c>
      <c r="L189">
        <f t="shared" si="5"/>
        <v>253.54000000000002</v>
      </c>
    </row>
    <row r="190" spans="1:12" ht="12.75">
      <c r="A190">
        <v>208</v>
      </c>
      <c r="B190">
        <v>1264</v>
      </c>
      <c r="C190" t="s">
        <v>162</v>
      </c>
      <c r="D190">
        <v>24</v>
      </c>
      <c r="E190" t="s">
        <v>153</v>
      </c>
      <c r="F190">
        <v>5</v>
      </c>
      <c r="G190">
        <v>32</v>
      </c>
      <c r="H190">
        <v>34</v>
      </c>
      <c r="I190">
        <v>224.62</v>
      </c>
      <c r="J190">
        <v>254.02</v>
      </c>
      <c r="L190">
        <f t="shared" si="5"/>
        <v>254.29000000000002</v>
      </c>
    </row>
    <row r="191" spans="1:12" ht="12.75">
      <c r="A191">
        <v>208</v>
      </c>
      <c r="B191">
        <v>1264</v>
      </c>
      <c r="C191" t="s">
        <v>291</v>
      </c>
      <c r="D191">
        <v>25</v>
      </c>
      <c r="E191" t="s">
        <v>153</v>
      </c>
      <c r="F191">
        <v>2</v>
      </c>
      <c r="G191">
        <v>78</v>
      </c>
      <c r="H191">
        <v>80</v>
      </c>
      <c r="I191">
        <v>228.08</v>
      </c>
      <c r="J191">
        <v>254.56</v>
      </c>
      <c r="L191">
        <f t="shared" si="5"/>
        <v>255.04000000000002</v>
      </c>
    </row>
    <row r="192" spans="1:12" ht="12.75">
      <c r="A192">
        <v>208</v>
      </c>
      <c r="B192">
        <v>1264</v>
      </c>
      <c r="C192" t="s">
        <v>162</v>
      </c>
      <c r="D192">
        <v>24</v>
      </c>
      <c r="E192" t="s">
        <v>153</v>
      </c>
      <c r="F192">
        <v>6</v>
      </c>
      <c r="G192">
        <v>32</v>
      </c>
      <c r="H192">
        <v>34</v>
      </c>
      <c r="I192">
        <v>226.12</v>
      </c>
      <c r="J192">
        <v>255.52</v>
      </c>
      <c r="L192">
        <f t="shared" si="5"/>
        <v>255.79000000000002</v>
      </c>
    </row>
    <row r="193" spans="1:12" ht="12.75">
      <c r="A193">
        <v>208</v>
      </c>
      <c r="B193">
        <v>1264</v>
      </c>
      <c r="C193" t="s">
        <v>291</v>
      </c>
      <c r="D193">
        <v>25</v>
      </c>
      <c r="E193" t="s">
        <v>153</v>
      </c>
      <c r="F193">
        <v>3</v>
      </c>
      <c r="G193">
        <v>78</v>
      </c>
      <c r="H193">
        <v>80</v>
      </c>
      <c r="I193">
        <v>229.58</v>
      </c>
      <c r="J193">
        <v>256.06</v>
      </c>
      <c r="L193">
        <f t="shared" si="5"/>
        <v>256.53999999999996</v>
      </c>
    </row>
    <row r="194" spans="1:12" ht="12.75">
      <c r="A194">
        <v>208</v>
      </c>
      <c r="B194">
        <v>1264</v>
      </c>
      <c r="C194" t="s">
        <v>162</v>
      </c>
      <c r="D194">
        <v>24</v>
      </c>
      <c r="E194" t="s">
        <v>153</v>
      </c>
      <c r="F194">
        <v>7</v>
      </c>
      <c r="G194">
        <v>32</v>
      </c>
      <c r="H194">
        <v>34</v>
      </c>
      <c r="I194">
        <v>227.62</v>
      </c>
      <c r="J194">
        <v>257.02</v>
      </c>
      <c r="L194">
        <f t="shared" si="5"/>
        <v>257.28999999999996</v>
      </c>
    </row>
    <row r="195" spans="1:12" ht="12.75">
      <c r="A195">
        <v>208</v>
      </c>
      <c r="B195">
        <v>1264</v>
      </c>
      <c r="C195" t="s">
        <v>291</v>
      </c>
      <c r="D195">
        <v>25</v>
      </c>
      <c r="E195" t="s">
        <v>153</v>
      </c>
      <c r="F195">
        <v>4</v>
      </c>
      <c r="G195">
        <v>78</v>
      </c>
      <c r="H195">
        <v>80</v>
      </c>
      <c r="I195">
        <v>231.08</v>
      </c>
      <c r="J195">
        <v>257.56</v>
      </c>
      <c r="L195">
        <f t="shared" si="5"/>
        <v>258.23</v>
      </c>
    </row>
    <row r="196" spans="1:12" ht="12.75">
      <c r="A196">
        <v>208</v>
      </c>
      <c r="B196">
        <v>1264</v>
      </c>
      <c r="C196" t="s">
        <v>162</v>
      </c>
      <c r="D196">
        <v>25</v>
      </c>
      <c r="E196" t="s">
        <v>153</v>
      </c>
      <c r="F196">
        <v>1</v>
      </c>
      <c r="G196">
        <v>32</v>
      </c>
      <c r="H196">
        <v>34</v>
      </c>
      <c r="I196">
        <v>228.12</v>
      </c>
      <c r="J196">
        <v>258.9</v>
      </c>
      <c r="L196">
        <f t="shared" si="5"/>
        <v>258.98</v>
      </c>
    </row>
    <row r="197" spans="1:12" ht="12.75">
      <c r="A197">
        <v>208</v>
      </c>
      <c r="B197">
        <v>1264</v>
      </c>
      <c r="C197" t="s">
        <v>291</v>
      </c>
      <c r="D197">
        <v>25</v>
      </c>
      <c r="E197" t="s">
        <v>153</v>
      </c>
      <c r="F197">
        <v>5</v>
      </c>
      <c r="G197">
        <v>78</v>
      </c>
      <c r="H197">
        <v>80</v>
      </c>
      <c r="I197">
        <v>232.58</v>
      </c>
      <c r="J197">
        <v>259.06</v>
      </c>
      <c r="L197">
        <f t="shared" si="5"/>
        <v>259.73</v>
      </c>
    </row>
    <row r="198" spans="1:12" ht="12.75">
      <c r="A198">
        <v>208</v>
      </c>
      <c r="B198">
        <v>1264</v>
      </c>
      <c r="C198" t="s">
        <v>162</v>
      </c>
      <c r="D198">
        <v>25</v>
      </c>
      <c r="E198" t="s">
        <v>153</v>
      </c>
      <c r="F198">
        <v>2</v>
      </c>
      <c r="G198">
        <v>32</v>
      </c>
      <c r="H198">
        <v>34</v>
      </c>
      <c r="I198">
        <v>229.62</v>
      </c>
      <c r="J198">
        <v>260.4</v>
      </c>
      <c r="L198">
        <f t="shared" si="5"/>
        <v>260.48</v>
      </c>
    </row>
    <row r="199" spans="1:10" ht="12.75">
      <c r="A199">
        <v>208</v>
      </c>
      <c r="B199">
        <v>1264</v>
      </c>
      <c r="C199" t="s">
        <v>291</v>
      </c>
      <c r="D199">
        <v>25</v>
      </c>
      <c r="E199" t="s">
        <v>153</v>
      </c>
      <c r="F199">
        <v>6</v>
      </c>
      <c r="G199">
        <v>78</v>
      </c>
      <c r="H199">
        <v>80</v>
      </c>
      <c r="I199">
        <v>234.08</v>
      </c>
      <c r="J199">
        <v>260.56</v>
      </c>
    </row>
    <row r="200" spans="1:10" ht="12.75">
      <c r="A200">
        <v>208</v>
      </c>
      <c r="B200">
        <v>1264</v>
      </c>
      <c r="C200" t="s">
        <v>291</v>
      </c>
      <c r="D200">
        <v>25</v>
      </c>
      <c r="E200" t="s">
        <v>153</v>
      </c>
      <c r="F200">
        <v>7</v>
      </c>
      <c r="G200">
        <v>40</v>
      </c>
      <c r="H200">
        <v>42</v>
      </c>
      <c r="I200">
        <v>235.2</v>
      </c>
      <c r="J200">
        <v>261.68</v>
      </c>
    </row>
    <row r="201" spans="1:10" ht="12.75">
      <c r="A201">
        <v>208</v>
      </c>
      <c r="B201">
        <v>1264</v>
      </c>
      <c r="C201" t="s">
        <v>162</v>
      </c>
      <c r="D201">
        <v>25</v>
      </c>
      <c r="E201" t="s">
        <v>153</v>
      </c>
      <c r="F201">
        <v>3</v>
      </c>
      <c r="G201">
        <v>32</v>
      </c>
      <c r="H201">
        <v>34</v>
      </c>
      <c r="I201">
        <v>231.12</v>
      </c>
      <c r="J201">
        <v>261.9</v>
      </c>
    </row>
    <row r="202" spans="1:10" ht="12.75">
      <c r="A202">
        <v>208</v>
      </c>
      <c r="B202">
        <v>1264</v>
      </c>
      <c r="C202" t="s">
        <v>162</v>
      </c>
      <c r="D202">
        <v>26</v>
      </c>
      <c r="E202" t="s">
        <v>153</v>
      </c>
      <c r="F202">
        <v>1</v>
      </c>
      <c r="G202">
        <v>32</v>
      </c>
      <c r="H202">
        <v>34</v>
      </c>
      <c r="I202">
        <v>237.62</v>
      </c>
      <c r="J202">
        <v>269.27</v>
      </c>
    </row>
    <row r="203" spans="1:10" ht="12.75">
      <c r="A203">
        <v>208</v>
      </c>
      <c r="B203">
        <v>1264</v>
      </c>
      <c r="C203" t="s">
        <v>162</v>
      </c>
      <c r="D203">
        <v>26</v>
      </c>
      <c r="E203" t="s">
        <v>153</v>
      </c>
      <c r="F203">
        <v>2</v>
      </c>
      <c r="G203">
        <v>32</v>
      </c>
      <c r="H203">
        <v>34</v>
      </c>
      <c r="I203">
        <v>239.12</v>
      </c>
      <c r="J203">
        <v>270.77</v>
      </c>
    </row>
    <row r="204" spans="1:10" ht="12.75">
      <c r="A204">
        <v>208</v>
      </c>
      <c r="B204">
        <v>1264</v>
      </c>
      <c r="C204" t="s">
        <v>162</v>
      </c>
      <c r="D204">
        <v>26</v>
      </c>
      <c r="E204" t="s">
        <v>153</v>
      </c>
      <c r="F204">
        <v>3</v>
      </c>
      <c r="G204">
        <v>32</v>
      </c>
      <c r="H204">
        <v>34</v>
      </c>
      <c r="I204">
        <v>240.62</v>
      </c>
      <c r="J204">
        <v>272.27</v>
      </c>
    </row>
    <row r="205" spans="1:10" ht="12.75">
      <c r="A205">
        <v>208</v>
      </c>
      <c r="B205">
        <v>1264</v>
      </c>
      <c r="C205" t="s">
        <v>162</v>
      </c>
      <c r="D205">
        <v>26</v>
      </c>
      <c r="E205" t="s">
        <v>153</v>
      </c>
      <c r="F205">
        <v>4</v>
      </c>
      <c r="G205">
        <v>32</v>
      </c>
      <c r="H205">
        <v>34</v>
      </c>
      <c r="I205">
        <v>242.12</v>
      </c>
      <c r="J205">
        <v>273.77</v>
      </c>
    </row>
    <row r="206" spans="1:10" ht="12.75">
      <c r="A206">
        <v>208</v>
      </c>
      <c r="B206">
        <v>1264</v>
      </c>
      <c r="C206" t="s">
        <v>162</v>
      </c>
      <c r="D206">
        <v>26</v>
      </c>
      <c r="E206" t="s">
        <v>153</v>
      </c>
      <c r="F206">
        <v>5</v>
      </c>
      <c r="G206">
        <v>32</v>
      </c>
      <c r="H206">
        <v>34</v>
      </c>
      <c r="I206">
        <v>243.62</v>
      </c>
      <c r="J206">
        <v>275.27</v>
      </c>
    </row>
    <row r="207" spans="1:10" ht="12.75">
      <c r="A207">
        <v>208</v>
      </c>
      <c r="B207">
        <v>1264</v>
      </c>
      <c r="C207" t="s">
        <v>162</v>
      </c>
      <c r="D207">
        <v>26</v>
      </c>
      <c r="E207" t="s">
        <v>153</v>
      </c>
      <c r="F207">
        <v>6</v>
      </c>
      <c r="G207">
        <v>32</v>
      </c>
      <c r="H207">
        <v>34</v>
      </c>
      <c r="I207">
        <v>245.12</v>
      </c>
      <c r="J207">
        <v>276.77</v>
      </c>
    </row>
    <row r="208" spans="1:10" ht="12.75">
      <c r="A208">
        <v>208</v>
      </c>
      <c r="B208">
        <v>1264</v>
      </c>
      <c r="C208" t="s">
        <v>162</v>
      </c>
      <c r="D208">
        <v>27</v>
      </c>
      <c r="E208" t="s">
        <v>153</v>
      </c>
      <c r="F208">
        <v>1</v>
      </c>
      <c r="G208">
        <v>32</v>
      </c>
      <c r="H208">
        <v>34</v>
      </c>
      <c r="I208">
        <v>247.12</v>
      </c>
      <c r="J208">
        <v>279.62</v>
      </c>
    </row>
    <row r="209" spans="1:10" ht="12.75">
      <c r="A209">
        <v>208</v>
      </c>
      <c r="B209">
        <v>1264</v>
      </c>
      <c r="C209" t="s">
        <v>162</v>
      </c>
      <c r="D209">
        <v>27</v>
      </c>
      <c r="E209" t="s">
        <v>153</v>
      </c>
      <c r="F209">
        <v>2</v>
      </c>
      <c r="G209">
        <v>32</v>
      </c>
      <c r="H209">
        <v>34</v>
      </c>
      <c r="I209">
        <v>248.62</v>
      </c>
      <c r="J209">
        <v>281.12</v>
      </c>
    </row>
    <row r="210" spans="1:10" ht="12.75">
      <c r="A210">
        <v>208</v>
      </c>
      <c r="B210">
        <v>1264</v>
      </c>
      <c r="C210" t="s">
        <v>162</v>
      </c>
      <c r="D210">
        <v>28</v>
      </c>
      <c r="E210" t="s">
        <v>153</v>
      </c>
      <c r="F210">
        <v>1</v>
      </c>
      <c r="G210">
        <v>32</v>
      </c>
      <c r="H210">
        <v>34</v>
      </c>
      <c r="I210">
        <v>256.62</v>
      </c>
      <c r="J210">
        <v>290.34</v>
      </c>
    </row>
    <row r="211" spans="1:10" ht="12.75">
      <c r="A211">
        <v>208</v>
      </c>
      <c r="B211">
        <v>1264</v>
      </c>
      <c r="C211" t="s">
        <v>162</v>
      </c>
      <c r="D211">
        <v>28</v>
      </c>
      <c r="E211" t="s">
        <v>153</v>
      </c>
      <c r="F211">
        <v>2</v>
      </c>
      <c r="G211">
        <v>32</v>
      </c>
      <c r="H211">
        <v>34</v>
      </c>
      <c r="I211">
        <v>258.12</v>
      </c>
      <c r="J211">
        <v>291.84</v>
      </c>
    </row>
    <row r="212" spans="1:10" ht="12.75">
      <c r="A212">
        <v>208</v>
      </c>
      <c r="B212">
        <v>1264</v>
      </c>
      <c r="C212" t="s">
        <v>162</v>
      </c>
      <c r="D212">
        <v>28</v>
      </c>
      <c r="E212" t="s">
        <v>153</v>
      </c>
      <c r="F212">
        <v>3</v>
      </c>
      <c r="G212">
        <v>32</v>
      </c>
      <c r="H212">
        <v>34</v>
      </c>
      <c r="I212">
        <v>259.62</v>
      </c>
      <c r="J212">
        <v>293.34</v>
      </c>
    </row>
    <row r="213" spans="1:10" ht="12.75">
      <c r="A213">
        <v>208</v>
      </c>
      <c r="B213">
        <v>1264</v>
      </c>
      <c r="C213" t="s">
        <v>162</v>
      </c>
      <c r="D213">
        <v>28</v>
      </c>
      <c r="E213" t="s">
        <v>153</v>
      </c>
      <c r="F213">
        <v>4</v>
      </c>
      <c r="G213">
        <v>32</v>
      </c>
      <c r="H213">
        <v>34</v>
      </c>
      <c r="I213">
        <v>261.12</v>
      </c>
      <c r="J213">
        <v>294.84</v>
      </c>
    </row>
    <row r="214" spans="1:10" ht="12.75">
      <c r="A214">
        <v>208</v>
      </c>
      <c r="B214">
        <v>1264</v>
      </c>
      <c r="C214" t="s">
        <v>162</v>
      </c>
      <c r="D214">
        <v>29</v>
      </c>
      <c r="E214" t="s">
        <v>153</v>
      </c>
      <c r="F214">
        <v>1</v>
      </c>
      <c r="G214">
        <v>32</v>
      </c>
      <c r="H214">
        <v>34</v>
      </c>
      <c r="I214">
        <v>262.02</v>
      </c>
      <c r="J214">
        <v>296.63</v>
      </c>
    </row>
    <row r="215" spans="1:10" ht="12.75">
      <c r="A215">
        <v>208</v>
      </c>
      <c r="B215">
        <v>1264</v>
      </c>
      <c r="C215" t="s">
        <v>162</v>
      </c>
      <c r="D215">
        <v>29</v>
      </c>
      <c r="E215" t="s">
        <v>153</v>
      </c>
      <c r="F215">
        <v>2</v>
      </c>
      <c r="G215">
        <v>32</v>
      </c>
      <c r="H215">
        <v>34</v>
      </c>
      <c r="I215">
        <v>263.52</v>
      </c>
      <c r="J215">
        <v>298.13</v>
      </c>
    </row>
    <row r="216" spans="1:10" ht="12.75">
      <c r="A216">
        <v>208</v>
      </c>
      <c r="B216">
        <v>1264</v>
      </c>
      <c r="C216" t="s">
        <v>162</v>
      </c>
      <c r="D216">
        <v>29</v>
      </c>
      <c r="E216" t="s">
        <v>153</v>
      </c>
      <c r="F216">
        <v>3</v>
      </c>
      <c r="G216">
        <v>32</v>
      </c>
      <c r="H216">
        <v>34</v>
      </c>
      <c r="I216">
        <v>265.02</v>
      </c>
      <c r="J216">
        <v>299.63</v>
      </c>
    </row>
    <row r="217" spans="1:10" ht="12.75">
      <c r="A217">
        <v>208</v>
      </c>
      <c r="B217">
        <v>1264</v>
      </c>
      <c r="C217" t="s">
        <v>162</v>
      </c>
      <c r="D217">
        <v>29</v>
      </c>
      <c r="E217" t="s">
        <v>153</v>
      </c>
      <c r="F217">
        <v>4</v>
      </c>
      <c r="G217">
        <v>32</v>
      </c>
      <c r="H217">
        <v>34</v>
      </c>
      <c r="I217">
        <v>266.52</v>
      </c>
      <c r="J217">
        <v>301.13</v>
      </c>
    </row>
    <row r="218" spans="1:10" ht="12.75">
      <c r="A218">
        <v>208</v>
      </c>
      <c r="B218">
        <v>1264</v>
      </c>
      <c r="C218" t="s">
        <v>162</v>
      </c>
      <c r="D218">
        <v>29</v>
      </c>
      <c r="E218" t="s">
        <v>153</v>
      </c>
      <c r="F218">
        <v>5</v>
      </c>
      <c r="G218">
        <v>32</v>
      </c>
      <c r="H218">
        <v>34</v>
      </c>
      <c r="I218">
        <v>268.02</v>
      </c>
      <c r="J218">
        <v>302.63</v>
      </c>
    </row>
    <row r="219" spans="1:10" ht="12.75">
      <c r="A219">
        <v>208</v>
      </c>
      <c r="B219">
        <v>1264</v>
      </c>
      <c r="C219" t="s">
        <v>162</v>
      </c>
      <c r="D219">
        <v>29</v>
      </c>
      <c r="E219" t="s">
        <v>153</v>
      </c>
      <c r="F219">
        <v>6</v>
      </c>
      <c r="G219">
        <v>32</v>
      </c>
      <c r="H219">
        <v>34</v>
      </c>
      <c r="I219">
        <v>269.52</v>
      </c>
      <c r="J219">
        <v>304.13</v>
      </c>
    </row>
    <row r="220" spans="1:10" ht="12.75">
      <c r="A220">
        <v>208</v>
      </c>
      <c r="B220">
        <v>1264</v>
      </c>
      <c r="C220" t="s">
        <v>162</v>
      </c>
      <c r="D220">
        <v>29</v>
      </c>
      <c r="E220" t="s">
        <v>153</v>
      </c>
      <c r="F220">
        <v>7</v>
      </c>
      <c r="G220">
        <v>32</v>
      </c>
      <c r="H220">
        <v>34</v>
      </c>
      <c r="I220">
        <v>271.02</v>
      </c>
      <c r="J220">
        <v>305.63</v>
      </c>
    </row>
    <row r="221" spans="1:10" ht="12.75">
      <c r="A221">
        <v>208</v>
      </c>
      <c r="B221">
        <v>1264</v>
      </c>
      <c r="C221" t="s">
        <v>162</v>
      </c>
      <c r="D221">
        <v>30</v>
      </c>
      <c r="E221" t="s">
        <v>153</v>
      </c>
      <c r="F221">
        <v>1</v>
      </c>
      <c r="G221">
        <v>32</v>
      </c>
      <c r="H221">
        <v>34</v>
      </c>
      <c r="I221">
        <v>271.52</v>
      </c>
      <c r="J221">
        <v>307.13</v>
      </c>
    </row>
    <row r="222" spans="1:10" ht="12.75">
      <c r="A222">
        <v>208</v>
      </c>
      <c r="B222">
        <v>1264</v>
      </c>
      <c r="C222" t="s">
        <v>162</v>
      </c>
      <c r="D222">
        <v>30</v>
      </c>
      <c r="E222" t="s">
        <v>153</v>
      </c>
      <c r="F222">
        <v>2</v>
      </c>
      <c r="G222">
        <v>32</v>
      </c>
      <c r="H222">
        <v>34</v>
      </c>
      <c r="I222">
        <v>273.02</v>
      </c>
      <c r="J222">
        <v>308.63</v>
      </c>
    </row>
    <row r="223" spans="1:10" ht="12.75">
      <c r="A223">
        <v>208</v>
      </c>
      <c r="B223">
        <v>1264</v>
      </c>
      <c r="C223" t="s">
        <v>162</v>
      </c>
      <c r="D223">
        <v>30</v>
      </c>
      <c r="E223" t="s">
        <v>153</v>
      </c>
      <c r="F223">
        <v>3</v>
      </c>
      <c r="G223">
        <v>32</v>
      </c>
      <c r="H223">
        <v>34</v>
      </c>
      <c r="I223">
        <v>274.52</v>
      </c>
      <c r="J223">
        <v>310.13</v>
      </c>
    </row>
    <row r="224" spans="1:10" ht="12.75">
      <c r="A224">
        <v>208</v>
      </c>
      <c r="B224">
        <v>1264</v>
      </c>
      <c r="C224" t="s">
        <v>162</v>
      </c>
      <c r="D224">
        <v>30</v>
      </c>
      <c r="E224" t="s">
        <v>153</v>
      </c>
      <c r="F224">
        <v>4</v>
      </c>
      <c r="G224">
        <v>32</v>
      </c>
      <c r="H224">
        <v>34</v>
      </c>
      <c r="I224">
        <v>276.02</v>
      </c>
      <c r="J224">
        <v>311.63</v>
      </c>
    </row>
    <row r="225" spans="1:10" ht="12.75">
      <c r="A225">
        <v>208</v>
      </c>
      <c r="B225">
        <v>1264</v>
      </c>
      <c r="C225" t="s">
        <v>162</v>
      </c>
      <c r="D225">
        <v>30</v>
      </c>
      <c r="E225" t="s">
        <v>153</v>
      </c>
      <c r="F225">
        <v>5</v>
      </c>
      <c r="G225">
        <v>32</v>
      </c>
      <c r="H225">
        <v>34</v>
      </c>
      <c r="I225">
        <v>277.52</v>
      </c>
      <c r="J225">
        <v>313.13</v>
      </c>
    </row>
    <row r="226" spans="1:10" ht="12.75">
      <c r="A226">
        <v>208</v>
      </c>
      <c r="B226">
        <v>1264</v>
      </c>
      <c r="C226" t="s">
        <v>162</v>
      </c>
      <c r="D226">
        <v>30</v>
      </c>
      <c r="E226" t="s">
        <v>153</v>
      </c>
      <c r="F226">
        <v>6</v>
      </c>
      <c r="G226">
        <v>32</v>
      </c>
      <c r="H226">
        <v>34</v>
      </c>
      <c r="I226">
        <v>279.02</v>
      </c>
      <c r="J226">
        <v>314.63</v>
      </c>
    </row>
    <row r="227" spans="1:10" ht="12.75">
      <c r="A227">
        <v>208</v>
      </c>
      <c r="B227">
        <v>1264</v>
      </c>
      <c r="C227" t="s">
        <v>162</v>
      </c>
      <c r="D227">
        <v>30</v>
      </c>
      <c r="E227" t="s">
        <v>153</v>
      </c>
      <c r="F227">
        <v>7</v>
      </c>
      <c r="G227">
        <v>32</v>
      </c>
      <c r="H227">
        <v>34</v>
      </c>
      <c r="I227">
        <v>280.52</v>
      </c>
      <c r="J227">
        <v>316.13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"/>
    </sheetView>
  </sheetViews>
  <sheetFormatPr defaultColWidth="11.00390625" defaultRowHeight="12.75"/>
  <cols>
    <col min="1" max="1" width="7.625" style="0" customWidth="1"/>
    <col min="2" max="2" width="4.625" style="0" customWidth="1"/>
    <col min="4" max="4" width="18.375" style="0" customWidth="1"/>
    <col min="5" max="5" width="12.125" style="0" bestFit="1" customWidth="1"/>
    <col min="6" max="6" width="15.25390625" style="0" bestFit="1" customWidth="1"/>
    <col min="7" max="7" width="12.125" style="0" bestFit="1" customWidth="1"/>
    <col min="8" max="8" width="6.625" style="0" bestFit="1" customWidth="1"/>
    <col min="9" max="10" width="6.00390625" style="0" bestFit="1" customWidth="1"/>
    <col min="11" max="11" width="25.25390625" style="11" bestFit="1" customWidth="1"/>
    <col min="12" max="12" width="10.75390625" style="8" customWidth="1"/>
  </cols>
  <sheetData>
    <row r="1" ht="12.75">
      <c r="A1" s="21" t="s">
        <v>450</v>
      </c>
    </row>
    <row r="2" ht="12.75">
      <c r="A2" s="99">
        <v>36302</v>
      </c>
    </row>
    <row r="4" spans="1:11" ht="12.75">
      <c r="A4" s="107" t="s">
        <v>258</v>
      </c>
      <c r="B4" s="108"/>
      <c r="C4" s="108"/>
      <c r="D4" s="108" t="s">
        <v>257</v>
      </c>
      <c r="E4" s="108" t="s">
        <v>404</v>
      </c>
      <c r="F4" s="108" t="s">
        <v>405</v>
      </c>
      <c r="G4" s="108" t="s">
        <v>406</v>
      </c>
      <c r="H4" s="109" t="s">
        <v>199</v>
      </c>
      <c r="I4" s="109" t="s">
        <v>200</v>
      </c>
      <c r="J4" s="110" t="s">
        <v>320</v>
      </c>
      <c r="K4" s="111" t="s">
        <v>409</v>
      </c>
    </row>
    <row r="5" spans="1:12" ht="12.75">
      <c r="A5" s="98" t="s">
        <v>619</v>
      </c>
      <c r="B5" s="98">
        <v>208</v>
      </c>
      <c r="C5" s="98" t="s">
        <v>620</v>
      </c>
      <c r="D5" s="98" t="s">
        <v>621</v>
      </c>
      <c r="E5" s="98" t="s">
        <v>622</v>
      </c>
      <c r="F5" s="98" t="s">
        <v>623</v>
      </c>
      <c r="H5" s="55">
        <v>145</v>
      </c>
      <c r="I5" s="55">
        <v>1390</v>
      </c>
      <c r="J5" s="106">
        <f>SUM(H5:I5)</f>
        <v>1535</v>
      </c>
      <c r="L5"/>
    </row>
    <row r="6" spans="1:12" ht="12.75">
      <c r="A6" s="98" t="s">
        <v>624</v>
      </c>
      <c r="B6" s="98">
        <v>208</v>
      </c>
      <c r="C6" s="98" t="s">
        <v>620</v>
      </c>
      <c r="D6" s="98" t="s">
        <v>625</v>
      </c>
      <c r="E6" s="98" t="s">
        <v>626</v>
      </c>
      <c r="F6" s="98" t="s">
        <v>627</v>
      </c>
      <c r="G6" s="98" t="s">
        <v>628</v>
      </c>
      <c r="H6" s="55">
        <v>824</v>
      </c>
      <c r="I6" s="55">
        <v>220</v>
      </c>
      <c r="J6" s="106">
        <f aca="true" t="shared" si="0" ref="J6:J48">SUM(H6:I6)</f>
        <v>1044</v>
      </c>
      <c r="L6"/>
    </row>
    <row r="7" spans="1:12" ht="12.75">
      <c r="A7" s="98" t="s">
        <v>629</v>
      </c>
      <c r="B7" s="98">
        <v>208</v>
      </c>
      <c r="C7" s="98" t="s">
        <v>620</v>
      </c>
      <c r="D7" s="98" t="s">
        <v>630</v>
      </c>
      <c r="E7" s="98" t="s">
        <v>631</v>
      </c>
      <c r="F7" s="98" t="s">
        <v>623</v>
      </c>
      <c r="H7" s="55">
        <v>0</v>
      </c>
      <c r="I7" s="55">
        <v>180</v>
      </c>
      <c r="J7" s="106">
        <f t="shared" si="0"/>
        <v>180</v>
      </c>
      <c r="L7"/>
    </row>
    <row r="8" spans="1:11" ht="12.75">
      <c r="A8" s="98" t="s">
        <v>643</v>
      </c>
      <c r="B8" s="98">
        <v>208</v>
      </c>
      <c r="C8" s="98" t="s">
        <v>620</v>
      </c>
      <c r="D8" s="98" t="s">
        <v>644</v>
      </c>
      <c r="E8" s="98" t="s">
        <v>631</v>
      </c>
      <c r="F8" s="98" t="s">
        <v>627</v>
      </c>
      <c r="H8" s="55">
        <v>0</v>
      </c>
      <c r="I8" s="55">
        <v>0</v>
      </c>
      <c r="J8" s="106">
        <f t="shared" si="0"/>
        <v>0</v>
      </c>
      <c r="K8" s="11" t="s">
        <v>407</v>
      </c>
    </row>
    <row r="9" spans="1:11" ht="12.75">
      <c r="A9" s="98" t="s">
        <v>645</v>
      </c>
      <c r="B9" s="98">
        <v>208</v>
      </c>
      <c r="C9" s="98" t="s">
        <v>620</v>
      </c>
      <c r="D9" s="98" t="s">
        <v>625</v>
      </c>
      <c r="E9" s="98" t="s">
        <v>631</v>
      </c>
      <c r="F9" s="98" t="s">
        <v>627</v>
      </c>
      <c r="H9" s="55">
        <v>0</v>
      </c>
      <c r="I9" s="55">
        <v>0</v>
      </c>
      <c r="J9" s="106">
        <f t="shared" si="0"/>
        <v>0</v>
      </c>
      <c r="K9" s="11" t="s">
        <v>408</v>
      </c>
    </row>
    <row r="10" spans="1:12" ht="12.75">
      <c r="A10" s="98" t="s">
        <v>646</v>
      </c>
      <c r="B10" s="98">
        <v>208</v>
      </c>
      <c r="C10" s="98" t="s">
        <v>647</v>
      </c>
      <c r="D10" s="98" t="s">
        <v>648</v>
      </c>
      <c r="E10" s="98" t="s">
        <v>649</v>
      </c>
      <c r="F10" s="98" t="s">
        <v>650</v>
      </c>
      <c r="H10" s="55" t="s">
        <v>135</v>
      </c>
      <c r="I10" s="55" t="s">
        <v>135</v>
      </c>
      <c r="J10" s="106">
        <f t="shared" si="0"/>
        <v>0</v>
      </c>
      <c r="L10"/>
    </row>
    <row r="11" spans="1:12" ht="12.75">
      <c r="A11" s="98" t="s">
        <v>651</v>
      </c>
      <c r="B11" s="98">
        <v>208</v>
      </c>
      <c r="C11" s="98" t="s">
        <v>620</v>
      </c>
      <c r="D11" s="98" t="s">
        <v>625</v>
      </c>
      <c r="E11" s="98" t="s">
        <v>437</v>
      </c>
      <c r="F11" s="98" t="s">
        <v>627</v>
      </c>
      <c r="G11" s="98" t="s">
        <v>628</v>
      </c>
      <c r="H11" s="55">
        <v>302</v>
      </c>
      <c r="I11" s="55">
        <v>0</v>
      </c>
      <c r="J11" s="106">
        <f t="shared" si="0"/>
        <v>302</v>
      </c>
      <c r="L11"/>
    </row>
    <row r="12" spans="1:12" ht="12.75">
      <c r="A12" s="98" t="s">
        <v>438</v>
      </c>
      <c r="B12" s="98">
        <v>208</v>
      </c>
      <c r="C12" s="98" t="s">
        <v>620</v>
      </c>
      <c r="D12" s="98" t="s">
        <v>439</v>
      </c>
      <c r="E12" s="98" t="s">
        <v>440</v>
      </c>
      <c r="F12" s="98" t="s">
        <v>623</v>
      </c>
      <c r="H12" s="55">
        <v>212</v>
      </c>
      <c r="I12" s="55">
        <v>592</v>
      </c>
      <c r="J12" s="106">
        <f t="shared" si="0"/>
        <v>804</v>
      </c>
      <c r="L12"/>
    </row>
    <row r="13" spans="1:12" ht="12.75">
      <c r="A13" s="98" t="s">
        <v>491</v>
      </c>
      <c r="B13" s="98">
        <v>208</v>
      </c>
      <c r="C13" s="98" t="s">
        <v>620</v>
      </c>
      <c r="D13" s="98" t="s">
        <v>321</v>
      </c>
      <c r="E13" s="98" t="s">
        <v>322</v>
      </c>
      <c r="F13" s="98" t="s">
        <v>623</v>
      </c>
      <c r="H13" s="55">
        <v>460</v>
      </c>
      <c r="I13" s="55">
        <v>114</v>
      </c>
      <c r="J13" s="106">
        <f t="shared" si="0"/>
        <v>574</v>
      </c>
      <c r="L13"/>
    </row>
    <row r="14" spans="1:12" ht="12.75">
      <c r="A14" s="98" t="s">
        <v>323</v>
      </c>
      <c r="B14" s="98">
        <v>208</v>
      </c>
      <c r="C14" s="98" t="s">
        <v>620</v>
      </c>
      <c r="D14" s="98" t="s">
        <v>102</v>
      </c>
      <c r="E14" s="98" t="s">
        <v>322</v>
      </c>
      <c r="F14" s="98" t="s">
        <v>623</v>
      </c>
      <c r="H14" s="55">
        <v>67</v>
      </c>
      <c r="I14" s="55">
        <v>242</v>
      </c>
      <c r="J14" s="106">
        <f t="shared" si="0"/>
        <v>309</v>
      </c>
      <c r="L14"/>
    </row>
    <row r="15" spans="1:12" ht="12.75">
      <c r="A15" s="98" t="s">
        <v>103</v>
      </c>
      <c r="B15" s="98">
        <v>208</v>
      </c>
      <c r="C15" s="98" t="s">
        <v>620</v>
      </c>
      <c r="D15" s="98" t="s">
        <v>104</v>
      </c>
      <c r="E15" s="98" t="s">
        <v>322</v>
      </c>
      <c r="F15" s="98" t="s">
        <v>105</v>
      </c>
      <c r="H15" s="55">
        <v>0</v>
      </c>
      <c r="I15" s="55">
        <v>600</v>
      </c>
      <c r="J15" s="106">
        <f t="shared" si="0"/>
        <v>600</v>
      </c>
      <c r="L15"/>
    </row>
    <row r="16" spans="1:12" ht="12.75">
      <c r="A16" s="98" t="s">
        <v>106</v>
      </c>
      <c r="B16" s="98">
        <v>208</v>
      </c>
      <c r="C16" s="98" t="s">
        <v>647</v>
      </c>
      <c r="D16" s="98" t="s">
        <v>107</v>
      </c>
      <c r="E16" s="98" t="s">
        <v>108</v>
      </c>
      <c r="F16" s="98" t="s">
        <v>109</v>
      </c>
      <c r="H16" s="55">
        <v>0</v>
      </c>
      <c r="I16" s="55">
        <v>0</v>
      </c>
      <c r="J16" s="106">
        <f t="shared" si="0"/>
        <v>0</v>
      </c>
      <c r="K16" s="11" t="s">
        <v>452</v>
      </c>
      <c r="L16"/>
    </row>
    <row r="17" spans="1:12" ht="12.75">
      <c r="A17" s="98" t="s">
        <v>110</v>
      </c>
      <c r="B17" s="98">
        <v>208</v>
      </c>
      <c r="C17" s="98" t="s">
        <v>647</v>
      </c>
      <c r="D17" s="98" t="s">
        <v>111</v>
      </c>
      <c r="E17" s="98" t="s">
        <v>108</v>
      </c>
      <c r="F17" s="98" t="s">
        <v>105</v>
      </c>
      <c r="H17" s="55">
        <v>0</v>
      </c>
      <c r="I17" s="55">
        <v>0</v>
      </c>
      <c r="J17" s="106">
        <f t="shared" si="0"/>
        <v>0</v>
      </c>
      <c r="L17"/>
    </row>
    <row r="18" spans="1:12" ht="12.75">
      <c r="A18" s="98" t="s">
        <v>112</v>
      </c>
      <c r="B18" s="98">
        <v>208</v>
      </c>
      <c r="C18" s="98" t="s">
        <v>620</v>
      </c>
      <c r="D18" s="98" t="s">
        <v>113</v>
      </c>
      <c r="E18" s="98" t="s">
        <v>108</v>
      </c>
      <c r="F18" s="98" t="s">
        <v>623</v>
      </c>
      <c r="H18" s="55">
        <v>109</v>
      </c>
      <c r="I18" s="55">
        <v>0</v>
      </c>
      <c r="J18" s="106">
        <f t="shared" si="0"/>
        <v>109</v>
      </c>
      <c r="L18"/>
    </row>
    <row r="19" spans="1:12" ht="12.75">
      <c r="A19" s="98" t="s">
        <v>114</v>
      </c>
      <c r="B19" s="98">
        <v>208</v>
      </c>
      <c r="C19" s="98" t="s">
        <v>620</v>
      </c>
      <c r="D19" s="98" t="s">
        <v>115</v>
      </c>
      <c r="E19" s="98" t="s">
        <v>116</v>
      </c>
      <c r="F19" s="98" t="s">
        <v>623</v>
      </c>
      <c r="H19" s="55">
        <v>12</v>
      </c>
      <c r="I19" s="55">
        <v>6720</v>
      </c>
      <c r="J19" s="106">
        <f t="shared" si="0"/>
        <v>6732</v>
      </c>
      <c r="L19"/>
    </row>
    <row r="20" spans="1:12" ht="12.75">
      <c r="A20" s="98" t="s">
        <v>324</v>
      </c>
      <c r="B20" s="98">
        <v>208</v>
      </c>
      <c r="C20" s="98" t="s">
        <v>620</v>
      </c>
      <c r="D20" s="98" t="s">
        <v>325</v>
      </c>
      <c r="E20" s="98" t="s">
        <v>326</v>
      </c>
      <c r="F20" s="98" t="s">
        <v>623</v>
      </c>
      <c r="H20" s="55">
        <v>42</v>
      </c>
      <c r="I20" s="55">
        <v>837</v>
      </c>
      <c r="J20" s="106">
        <f t="shared" si="0"/>
        <v>879</v>
      </c>
      <c r="K20" s="11" t="s">
        <v>456</v>
      </c>
      <c r="L20"/>
    </row>
    <row r="21" spans="1:12" ht="12.75">
      <c r="A21" s="98" t="s">
        <v>327</v>
      </c>
      <c r="B21" s="98">
        <v>208</v>
      </c>
      <c r="C21" s="98" t="s">
        <v>620</v>
      </c>
      <c r="D21" s="98" t="s">
        <v>328</v>
      </c>
      <c r="E21" s="98" t="s">
        <v>329</v>
      </c>
      <c r="F21" s="98" t="s">
        <v>623</v>
      </c>
      <c r="H21" s="55">
        <v>475</v>
      </c>
      <c r="I21" s="55">
        <v>229</v>
      </c>
      <c r="J21" s="106">
        <f t="shared" si="0"/>
        <v>704</v>
      </c>
      <c r="L21"/>
    </row>
    <row r="22" spans="1:12" ht="12.75">
      <c r="A22" s="98" t="s">
        <v>330</v>
      </c>
      <c r="B22" s="98">
        <v>208</v>
      </c>
      <c r="C22" s="98" t="s">
        <v>620</v>
      </c>
      <c r="D22" s="98" t="s">
        <v>331</v>
      </c>
      <c r="E22" s="98" t="s">
        <v>332</v>
      </c>
      <c r="F22" s="98" t="s">
        <v>623</v>
      </c>
      <c r="H22" s="55">
        <v>310</v>
      </c>
      <c r="I22" s="55">
        <v>0</v>
      </c>
      <c r="J22" s="106">
        <f t="shared" si="0"/>
        <v>310</v>
      </c>
      <c r="L22"/>
    </row>
    <row r="23" spans="1:12" ht="12.75">
      <c r="A23" s="98" t="s">
        <v>333</v>
      </c>
      <c r="B23" s="98">
        <v>208</v>
      </c>
      <c r="C23" s="98" t="s">
        <v>647</v>
      </c>
      <c r="D23" s="98" t="s">
        <v>334</v>
      </c>
      <c r="E23" s="98" t="s">
        <v>332</v>
      </c>
      <c r="F23" s="98" t="s">
        <v>627</v>
      </c>
      <c r="G23" s="98" t="s">
        <v>628</v>
      </c>
      <c r="H23" s="55">
        <v>27</v>
      </c>
      <c r="I23" s="55">
        <v>0</v>
      </c>
      <c r="J23" s="106">
        <f t="shared" si="0"/>
        <v>27</v>
      </c>
      <c r="L23"/>
    </row>
    <row r="24" spans="1:12" ht="12.75">
      <c r="A24" s="98" t="s">
        <v>335</v>
      </c>
      <c r="B24" s="98">
        <v>208</v>
      </c>
      <c r="C24" s="98" t="s">
        <v>620</v>
      </c>
      <c r="D24" s="98" t="s">
        <v>336</v>
      </c>
      <c r="E24" s="98" t="s">
        <v>337</v>
      </c>
      <c r="F24" s="98" t="s">
        <v>627</v>
      </c>
      <c r="G24" s="98" t="s">
        <v>628</v>
      </c>
      <c r="H24" s="55">
        <v>63</v>
      </c>
      <c r="I24" s="55">
        <v>0</v>
      </c>
      <c r="J24" s="106">
        <f t="shared" si="0"/>
        <v>63</v>
      </c>
      <c r="L24"/>
    </row>
    <row r="25" spans="1:12" ht="12.75">
      <c r="A25" s="98" t="s">
        <v>338</v>
      </c>
      <c r="B25" s="98">
        <v>208</v>
      </c>
      <c r="C25" s="98" t="s">
        <v>620</v>
      </c>
      <c r="D25" s="98" t="s">
        <v>339</v>
      </c>
      <c r="E25" s="98" t="s">
        <v>504</v>
      </c>
      <c r="F25" s="98" t="s">
        <v>105</v>
      </c>
      <c r="H25" s="55">
        <v>0</v>
      </c>
      <c r="I25" s="55">
        <v>0</v>
      </c>
      <c r="J25" s="106">
        <f t="shared" si="0"/>
        <v>0</v>
      </c>
      <c r="K25" s="11" t="s">
        <v>594</v>
      </c>
      <c r="L25"/>
    </row>
    <row r="26" spans="1:12" ht="12.75">
      <c r="A26" s="98" t="s">
        <v>549</v>
      </c>
      <c r="B26" s="98">
        <v>208</v>
      </c>
      <c r="C26" s="98" t="s">
        <v>620</v>
      </c>
      <c r="D26" s="98" t="s">
        <v>550</v>
      </c>
      <c r="E26" s="98" t="s">
        <v>551</v>
      </c>
      <c r="F26" s="98" t="s">
        <v>623</v>
      </c>
      <c r="H26" s="55">
        <v>178</v>
      </c>
      <c r="I26" s="55">
        <v>3207</v>
      </c>
      <c r="J26" s="106">
        <f t="shared" si="0"/>
        <v>3385</v>
      </c>
      <c r="L26"/>
    </row>
    <row r="27" spans="1:12" ht="12.75">
      <c r="A27" s="98" t="s">
        <v>552</v>
      </c>
      <c r="B27" s="98">
        <v>208</v>
      </c>
      <c r="C27" s="98" t="s">
        <v>620</v>
      </c>
      <c r="D27" s="98" t="s">
        <v>553</v>
      </c>
      <c r="E27" s="98" t="s">
        <v>551</v>
      </c>
      <c r="F27" s="98" t="s">
        <v>623</v>
      </c>
      <c r="H27" s="55">
        <v>498</v>
      </c>
      <c r="I27" s="55">
        <v>0</v>
      </c>
      <c r="J27" s="106">
        <f t="shared" si="0"/>
        <v>498</v>
      </c>
      <c r="L27"/>
    </row>
    <row r="28" spans="1:12" ht="12.75">
      <c r="A28" s="98" t="s">
        <v>554</v>
      </c>
      <c r="B28" s="98">
        <v>208</v>
      </c>
      <c r="C28" s="98" t="s">
        <v>620</v>
      </c>
      <c r="D28" s="98" t="s">
        <v>553</v>
      </c>
      <c r="E28" s="98" t="s">
        <v>551</v>
      </c>
      <c r="F28" s="98" t="s">
        <v>627</v>
      </c>
      <c r="H28" s="55">
        <v>38</v>
      </c>
      <c r="I28" s="55">
        <v>78</v>
      </c>
      <c r="J28" s="106">
        <f t="shared" si="0"/>
        <v>116</v>
      </c>
      <c r="L28"/>
    </row>
    <row r="29" spans="1:12" ht="12.75">
      <c r="A29" s="98" t="s">
        <v>555</v>
      </c>
      <c r="B29" s="98">
        <v>208</v>
      </c>
      <c r="C29" s="98" t="s">
        <v>620</v>
      </c>
      <c r="D29" s="98" t="s">
        <v>553</v>
      </c>
      <c r="E29" s="98" t="s">
        <v>551</v>
      </c>
      <c r="F29" s="98" t="s">
        <v>627</v>
      </c>
      <c r="H29" s="55">
        <v>0</v>
      </c>
      <c r="I29" s="55">
        <v>0</v>
      </c>
      <c r="J29" s="106">
        <f t="shared" si="0"/>
        <v>0</v>
      </c>
      <c r="K29" s="11" t="s">
        <v>461</v>
      </c>
      <c r="L29"/>
    </row>
    <row r="30" spans="1:12" ht="12.75">
      <c r="A30" s="98" t="s">
        <v>556</v>
      </c>
      <c r="B30" s="98">
        <v>208</v>
      </c>
      <c r="C30" s="98" t="s">
        <v>620</v>
      </c>
      <c r="D30" s="98" t="s">
        <v>557</v>
      </c>
      <c r="E30" s="98" t="s">
        <v>558</v>
      </c>
      <c r="F30" s="98" t="s">
        <v>623</v>
      </c>
      <c r="H30" s="55">
        <v>1691</v>
      </c>
      <c r="I30" s="55">
        <v>0</v>
      </c>
      <c r="J30" s="106">
        <f t="shared" si="0"/>
        <v>1691</v>
      </c>
      <c r="K30" s="11" t="s">
        <v>462</v>
      </c>
      <c r="L30"/>
    </row>
    <row r="31" spans="1:12" ht="12.75">
      <c r="A31" s="98" t="s">
        <v>559</v>
      </c>
      <c r="B31" s="98">
        <v>208</v>
      </c>
      <c r="C31" s="98" t="s">
        <v>620</v>
      </c>
      <c r="D31" s="98" t="s">
        <v>560</v>
      </c>
      <c r="E31" s="98" t="s">
        <v>561</v>
      </c>
      <c r="F31" s="98" t="s">
        <v>105</v>
      </c>
      <c r="H31" s="55">
        <v>19</v>
      </c>
      <c r="I31" s="55">
        <v>200</v>
      </c>
      <c r="J31" s="106">
        <f t="shared" si="0"/>
        <v>219</v>
      </c>
      <c r="K31" s="11" t="s">
        <v>463</v>
      </c>
      <c r="L31"/>
    </row>
    <row r="32" spans="1:12" ht="12.75">
      <c r="A32" s="98" t="s">
        <v>562</v>
      </c>
      <c r="B32" s="98">
        <v>208</v>
      </c>
      <c r="C32" s="98" t="s">
        <v>620</v>
      </c>
      <c r="D32" s="98" t="s">
        <v>563</v>
      </c>
      <c r="E32" s="98" t="s">
        <v>561</v>
      </c>
      <c r="F32" s="98" t="s">
        <v>627</v>
      </c>
      <c r="G32" s="98" t="s">
        <v>628</v>
      </c>
      <c r="H32" s="55">
        <v>182</v>
      </c>
      <c r="I32" s="55">
        <v>0</v>
      </c>
      <c r="J32" s="106">
        <f t="shared" si="0"/>
        <v>182</v>
      </c>
      <c r="K32" s="11" t="s">
        <v>638</v>
      </c>
      <c r="L32"/>
    </row>
    <row r="33" spans="1:12" ht="12.75">
      <c r="A33" s="98" t="s">
        <v>564</v>
      </c>
      <c r="B33" s="98">
        <v>208</v>
      </c>
      <c r="C33" s="98" t="s">
        <v>620</v>
      </c>
      <c r="D33" s="98" t="s">
        <v>565</v>
      </c>
      <c r="E33" s="98" t="s">
        <v>561</v>
      </c>
      <c r="F33" s="98" t="s">
        <v>627</v>
      </c>
      <c r="G33" s="98" t="s">
        <v>628</v>
      </c>
      <c r="H33" s="55">
        <v>730</v>
      </c>
      <c r="I33" s="55">
        <v>0</v>
      </c>
      <c r="J33" s="106">
        <f t="shared" si="0"/>
        <v>730</v>
      </c>
      <c r="L33"/>
    </row>
    <row r="34" spans="1:12" ht="12.75">
      <c r="A34" s="98" t="s">
        <v>566</v>
      </c>
      <c r="B34" s="98">
        <v>208</v>
      </c>
      <c r="C34" s="98" t="s">
        <v>620</v>
      </c>
      <c r="D34" s="98" t="s">
        <v>567</v>
      </c>
      <c r="E34" s="98" t="s">
        <v>568</v>
      </c>
      <c r="F34" s="98" t="s">
        <v>623</v>
      </c>
      <c r="H34" s="55">
        <v>237</v>
      </c>
      <c r="I34" s="55">
        <v>0</v>
      </c>
      <c r="J34" s="106">
        <f t="shared" si="0"/>
        <v>237</v>
      </c>
      <c r="K34" s="11" t="s">
        <v>462</v>
      </c>
      <c r="L34"/>
    </row>
    <row r="35" spans="1:12" ht="12.75">
      <c r="A35" s="98" t="s">
        <v>569</v>
      </c>
      <c r="B35" s="98">
        <v>208</v>
      </c>
      <c r="C35" s="98" t="s">
        <v>620</v>
      </c>
      <c r="D35" s="98" t="s">
        <v>570</v>
      </c>
      <c r="E35" s="98" t="s">
        <v>568</v>
      </c>
      <c r="F35" s="98" t="s">
        <v>623</v>
      </c>
      <c r="H35" s="55">
        <v>7</v>
      </c>
      <c r="I35" s="55">
        <v>10</v>
      </c>
      <c r="J35" s="106">
        <f t="shared" si="0"/>
        <v>17</v>
      </c>
      <c r="K35" s="11" t="s">
        <v>314</v>
      </c>
      <c r="L35"/>
    </row>
    <row r="36" spans="1:12" ht="12.75">
      <c r="A36" s="98" t="s">
        <v>571</v>
      </c>
      <c r="B36" s="98">
        <v>208</v>
      </c>
      <c r="C36" s="98" t="s">
        <v>620</v>
      </c>
      <c r="D36" s="98" t="s">
        <v>572</v>
      </c>
      <c r="E36" s="98" t="s">
        <v>558</v>
      </c>
      <c r="F36" s="98" t="s">
        <v>105</v>
      </c>
      <c r="H36" s="55">
        <v>0</v>
      </c>
      <c r="I36" s="55">
        <v>5366</v>
      </c>
      <c r="J36" s="106">
        <f t="shared" si="0"/>
        <v>5366</v>
      </c>
      <c r="L36"/>
    </row>
    <row r="37" spans="1:12" ht="12.75">
      <c r="A37" s="98" t="s">
        <v>573</v>
      </c>
      <c r="B37" s="98">
        <v>208</v>
      </c>
      <c r="C37" s="98" t="s">
        <v>620</v>
      </c>
      <c r="D37" s="98" t="s">
        <v>565</v>
      </c>
      <c r="E37" s="98" t="s">
        <v>558</v>
      </c>
      <c r="F37" s="98" t="s">
        <v>105</v>
      </c>
      <c r="H37" s="55">
        <v>0</v>
      </c>
      <c r="I37" s="55">
        <v>0</v>
      </c>
      <c r="J37" s="106">
        <f t="shared" si="0"/>
        <v>0</v>
      </c>
      <c r="K37" s="11" t="s">
        <v>461</v>
      </c>
      <c r="L37"/>
    </row>
    <row r="38" spans="1:12" ht="12.75">
      <c r="A38" s="98" t="s">
        <v>201</v>
      </c>
      <c r="B38" s="98">
        <v>208</v>
      </c>
      <c r="C38" s="98" t="s">
        <v>202</v>
      </c>
      <c r="D38" s="98" t="s">
        <v>331</v>
      </c>
      <c r="E38" s="98" t="s">
        <v>203</v>
      </c>
      <c r="F38" s="98" t="s">
        <v>109</v>
      </c>
      <c r="H38" s="55">
        <v>0</v>
      </c>
      <c r="I38" s="55">
        <v>160</v>
      </c>
      <c r="J38" s="106">
        <f t="shared" si="0"/>
        <v>160</v>
      </c>
      <c r="L38"/>
    </row>
    <row r="39" spans="1:12" ht="12.75">
      <c r="A39" s="98" t="s">
        <v>204</v>
      </c>
      <c r="B39" s="98">
        <v>208</v>
      </c>
      <c r="C39" s="98" t="s">
        <v>620</v>
      </c>
      <c r="D39" s="98" t="s">
        <v>205</v>
      </c>
      <c r="E39" s="98" t="s">
        <v>558</v>
      </c>
      <c r="F39" s="98" t="s">
        <v>623</v>
      </c>
      <c r="H39" s="55">
        <v>205</v>
      </c>
      <c r="I39" s="55">
        <v>1917</v>
      </c>
      <c r="J39" s="106">
        <f t="shared" si="0"/>
        <v>2122</v>
      </c>
      <c r="L39"/>
    </row>
    <row r="40" spans="1:12" ht="12.75">
      <c r="A40" s="98" t="s">
        <v>206</v>
      </c>
      <c r="B40" s="98">
        <v>208</v>
      </c>
      <c r="C40" s="98" t="s">
        <v>620</v>
      </c>
      <c r="D40" s="98" t="s">
        <v>207</v>
      </c>
      <c r="E40" s="98" t="s">
        <v>203</v>
      </c>
      <c r="F40" s="98" t="s">
        <v>105</v>
      </c>
      <c r="H40" s="55">
        <v>0</v>
      </c>
      <c r="I40" s="55">
        <v>5680</v>
      </c>
      <c r="J40" s="106">
        <f t="shared" si="0"/>
        <v>5680</v>
      </c>
      <c r="L40"/>
    </row>
    <row r="41" spans="1:12" ht="12.75">
      <c r="A41" s="98" t="s">
        <v>208</v>
      </c>
      <c r="B41" s="98">
        <v>208</v>
      </c>
      <c r="C41" s="98" t="s">
        <v>620</v>
      </c>
      <c r="D41" s="98" t="s">
        <v>209</v>
      </c>
      <c r="E41" s="98" t="s">
        <v>210</v>
      </c>
      <c r="F41" s="98" t="s">
        <v>105</v>
      </c>
      <c r="H41" s="55">
        <v>0</v>
      </c>
      <c r="I41" s="55">
        <v>3000</v>
      </c>
      <c r="J41" s="106">
        <f t="shared" si="0"/>
        <v>3000</v>
      </c>
      <c r="L41"/>
    </row>
    <row r="42" spans="1:12" ht="12.75">
      <c r="A42" s="98" t="s">
        <v>211</v>
      </c>
      <c r="B42" s="98">
        <v>208</v>
      </c>
      <c r="C42" s="98" t="s">
        <v>620</v>
      </c>
      <c r="D42" s="98" t="s">
        <v>334</v>
      </c>
      <c r="E42" s="98" t="s">
        <v>561</v>
      </c>
      <c r="F42" s="98" t="s">
        <v>627</v>
      </c>
      <c r="G42" s="98" t="s">
        <v>628</v>
      </c>
      <c r="H42" s="55">
        <v>32</v>
      </c>
      <c r="I42" s="55">
        <v>0</v>
      </c>
      <c r="J42" s="106">
        <f t="shared" si="0"/>
        <v>32</v>
      </c>
      <c r="L42"/>
    </row>
    <row r="43" spans="1:12" ht="12.75">
      <c r="A43" s="98" t="s">
        <v>212</v>
      </c>
      <c r="B43" s="98">
        <v>208</v>
      </c>
      <c r="C43" s="98" t="s">
        <v>620</v>
      </c>
      <c r="D43" s="98" t="s">
        <v>394</v>
      </c>
      <c r="E43" s="98" t="s">
        <v>395</v>
      </c>
      <c r="F43" s="98" t="s">
        <v>105</v>
      </c>
      <c r="H43" s="55">
        <v>0</v>
      </c>
      <c r="I43" s="55">
        <v>0</v>
      </c>
      <c r="J43" s="106">
        <f t="shared" si="0"/>
        <v>0</v>
      </c>
      <c r="K43" s="11" t="s">
        <v>461</v>
      </c>
      <c r="L43"/>
    </row>
    <row r="44" spans="1:12" ht="12.75">
      <c r="A44" s="98" t="s">
        <v>396</v>
      </c>
      <c r="B44" s="98">
        <v>208</v>
      </c>
      <c r="C44" s="98" t="s">
        <v>620</v>
      </c>
      <c r="D44" s="98" t="s">
        <v>397</v>
      </c>
      <c r="E44" s="98" t="s">
        <v>398</v>
      </c>
      <c r="F44" s="98" t="s">
        <v>105</v>
      </c>
      <c r="H44" s="55">
        <v>0</v>
      </c>
      <c r="I44" s="55">
        <v>0</v>
      </c>
      <c r="J44" s="106">
        <f t="shared" si="0"/>
        <v>0</v>
      </c>
      <c r="K44" s="11" t="s">
        <v>461</v>
      </c>
      <c r="L44"/>
    </row>
    <row r="45" spans="1:12" ht="12.75">
      <c r="A45" s="98" t="s">
        <v>399</v>
      </c>
      <c r="B45" s="98">
        <v>208</v>
      </c>
      <c r="C45" s="98" t="s">
        <v>620</v>
      </c>
      <c r="D45" s="98" t="s">
        <v>400</v>
      </c>
      <c r="E45" s="98" t="s">
        <v>398</v>
      </c>
      <c r="F45" s="98" t="s">
        <v>105</v>
      </c>
      <c r="H45" s="55">
        <v>0</v>
      </c>
      <c r="I45" s="55">
        <v>513</v>
      </c>
      <c r="J45" s="106">
        <f t="shared" si="0"/>
        <v>513</v>
      </c>
      <c r="L45"/>
    </row>
    <row r="46" spans="1:12" ht="12.75">
      <c r="A46" s="98" t="s">
        <v>401</v>
      </c>
      <c r="B46" s="98">
        <v>208</v>
      </c>
      <c r="C46" s="98" t="s">
        <v>620</v>
      </c>
      <c r="D46" s="98" t="s">
        <v>402</v>
      </c>
      <c r="E46" s="98" t="s">
        <v>558</v>
      </c>
      <c r="F46" s="98" t="s">
        <v>105</v>
      </c>
      <c r="H46" s="55">
        <v>0</v>
      </c>
      <c r="I46" s="55">
        <v>54</v>
      </c>
      <c r="J46" s="106">
        <f t="shared" si="0"/>
        <v>54</v>
      </c>
      <c r="L46"/>
    </row>
    <row r="47" spans="1:12" ht="12.75">
      <c r="A47" s="98" t="s">
        <v>403</v>
      </c>
      <c r="B47" s="98">
        <v>208</v>
      </c>
      <c r="C47" s="98" t="s">
        <v>620</v>
      </c>
      <c r="D47" s="98" t="s">
        <v>321</v>
      </c>
      <c r="E47" s="98" t="s">
        <v>628</v>
      </c>
      <c r="F47" s="98" t="s">
        <v>623</v>
      </c>
      <c r="H47" s="55">
        <v>37</v>
      </c>
      <c r="I47" s="55">
        <v>0</v>
      </c>
      <c r="J47" s="106">
        <f t="shared" si="0"/>
        <v>37</v>
      </c>
      <c r="L47"/>
    </row>
    <row r="48" spans="1:10" ht="12.75">
      <c r="A48" s="98" t="s">
        <v>343</v>
      </c>
      <c r="B48" s="98">
        <v>208</v>
      </c>
      <c r="C48" s="98" t="s">
        <v>620</v>
      </c>
      <c r="D48" s="98" t="s">
        <v>344</v>
      </c>
      <c r="F48" s="98" t="s">
        <v>105</v>
      </c>
      <c r="H48" s="55">
        <v>0</v>
      </c>
      <c r="I48" s="55">
        <v>6233</v>
      </c>
      <c r="J48" s="106">
        <f t="shared" si="0"/>
        <v>6233</v>
      </c>
    </row>
    <row r="49" spans="8:10" ht="12.75">
      <c r="H49" s="105">
        <f>SUM(H5:H48)</f>
        <v>6902</v>
      </c>
      <c r="I49" s="105">
        <f>SUM(I5:I48)</f>
        <v>37542</v>
      </c>
      <c r="J49" s="105">
        <f>SUM(J5:J48)</f>
        <v>44444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A1" sqref="A1"/>
    </sheetView>
  </sheetViews>
  <sheetFormatPr defaultColWidth="11.00390625" defaultRowHeight="12.75"/>
  <cols>
    <col min="1" max="1" width="12.00390625" style="17" customWidth="1"/>
    <col min="3" max="3" width="7.00390625" style="0" bestFit="1" customWidth="1"/>
    <col min="4" max="4" width="5.375" style="0" bestFit="1" customWidth="1"/>
    <col min="5" max="5" width="8.375" style="0" customWidth="1"/>
    <col min="6" max="6" width="11.25390625" style="0" customWidth="1"/>
    <col min="7" max="7" width="7.25390625" style="0" bestFit="1" customWidth="1"/>
    <col min="8" max="8" width="4.125" style="0" bestFit="1" customWidth="1"/>
    <col min="9" max="9" width="4.25390625" style="0" bestFit="1" customWidth="1"/>
    <col min="10" max="10" width="7.00390625" style="0" bestFit="1" customWidth="1"/>
    <col min="11" max="12" width="4.75390625" style="0" customWidth="1"/>
    <col min="13" max="15" width="5.875" style="0" customWidth="1"/>
    <col min="16" max="17" width="5.625" style="0" customWidth="1"/>
    <col min="18" max="18" width="7.00390625" style="0" customWidth="1"/>
    <col min="19" max="19" width="6.00390625" style="0" bestFit="1" customWidth="1"/>
    <col min="20" max="20" width="30.375" style="0" customWidth="1"/>
  </cols>
  <sheetData>
    <row r="1" ht="12.75">
      <c r="A1" s="21" t="s">
        <v>466</v>
      </c>
    </row>
    <row r="3" spans="1:6" ht="12.75">
      <c r="A3" s="17" t="s">
        <v>308</v>
      </c>
      <c r="B3" t="s">
        <v>307</v>
      </c>
      <c r="C3" t="s">
        <v>467</v>
      </c>
      <c r="D3" t="s">
        <v>356</v>
      </c>
      <c r="E3" t="s">
        <v>309</v>
      </c>
      <c r="F3" t="s">
        <v>310</v>
      </c>
    </row>
    <row r="5" spans="1:6" ht="12.75">
      <c r="A5" s="17">
        <v>1263</v>
      </c>
      <c r="B5" t="s">
        <v>303</v>
      </c>
      <c r="F5">
        <v>401</v>
      </c>
    </row>
    <row r="6" spans="1:6" ht="12.75">
      <c r="A6" s="17">
        <v>1264</v>
      </c>
      <c r="B6" t="s">
        <v>304</v>
      </c>
      <c r="F6">
        <v>316</v>
      </c>
    </row>
    <row r="7" spans="1:6" ht="12.75">
      <c r="A7" s="17">
        <v>1265</v>
      </c>
      <c r="B7" t="s">
        <v>305</v>
      </c>
      <c r="F7">
        <v>360</v>
      </c>
    </row>
    <row r="8" spans="1:6" ht="12.75">
      <c r="A8" s="17">
        <v>1266</v>
      </c>
      <c r="B8" t="s">
        <v>306</v>
      </c>
      <c r="F8">
        <v>380</v>
      </c>
    </row>
    <row r="9" spans="1:6" ht="12.75">
      <c r="A9" s="17">
        <v>1267</v>
      </c>
      <c r="B9" t="s">
        <v>93</v>
      </c>
      <c r="F9">
        <v>368</v>
      </c>
    </row>
    <row r="10" spans="1:6" ht="12.75">
      <c r="A10" s="17">
        <v>1262</v>
      </c>
      <c r="B10" t="s">
        <v>94</v>
      </c>
      <c r="F10">
        <v>239</v>
      </c>
    </row>
    <row r="13" ht="12.75">
      <c r="A13" s="104" t="s">
        <v>465</v>
      </c>
    </row>
    <row r="14" ht="12.75">
      <c r="A14"/>
    </row>
    <row r="15" ht="12.75">
      <c r="A15" s="22" t="s">
        <v>158</v>
      </c>
    </row>
    <row r="16" ht="12.75">
      <c r="A16" t="s">
        <v>464</v>
      </c>
    </row>
    <row r="19" ht="12.75">
      <c r="A19" s="21" t="s">
        <v>59</v>
      </c>
    </row>
    <row r="20" spans="1:20" s="14" customFormat="1" ht="12.75">
      <c r="A20" s="14" t="s">
        <v>257</v>
      </c>
      <c r="B20" s="14" t="s">
        <v>271</v>
      </c>
      <c r="C20" s="14" t="s">
        <v>258</v>
      </c>
      <c r="D20" s="14" t="s">
        <v>259</v>
      </c>
      <c r="E20" s="14" t="s">
        <v>260</v>
      </c>
      <c r="F20" s="13" t="s">
        <v>261</v>
      </c>
      <c r="G20" s="14" t="s">
        <v>358</v>
      </c>
      <c r="H20" s="14" t="s">
        <v>262</v>
      </c>
      <c r="I20" s="14" t="s">
        <v>263</v>
      </c>
      <c r="J20" s="15" t="s">
        <v>362</v>
      </c>
      <c r="K20" s="15" t="s">
        <v>363</v>
      </c>
      <c r="L20" s="15" t="s">
        <v>364</v>
      </c>
      <c r="M20" s="14" t="s">
        <v>365</v>
      </c>
      <c r="N20" s="14" t="s">
        <v>366</v>
      </c>
      <c r="O20" s="14" t="s">
        <v>156</v>
      </c>
      <c r="P20" s="16" t="s">
        <v>272</v>
      </c>
      <c r="Q20" s="16" t="s">
        <v>273</v>
      </c>
      <c r="R20" s="14" t="s">
        <v>157</v>
      </c>
      <c r="S20" s="14" t="s">
        <v>15</v>
      </c>
      <c r="T20" s="14" t="s">
        <v>264</v>
      </c>
    </row>
    <row r="21" spans="1:20" s="7" customFormat="1" ht="12.75">
      <c r="A21" s="7" t="s">
        <v>129</v>
      </c>
      <c r="B21" s="7" t="s">
        <v>274</v>
      </c>
      <c r="C21" s="7" t="s">
        <v>543</v>
      </c>
      <c r="D21" s="7" t="s">
        <v>270</v>
      </c>
      <c r="E21" s="7" t="s">
        <v>355</v>
      </c>
      <c r="P21" s="20"/>
      <c r="Q21" s="20"/>
      <c r="T21" s="7" t="s">
        <v>161</v>
      </c>
    </row>
    <row r="22" spans="1:20" s="24" customFormat="1" ht="12.75">
      <c r="A22" s="24" t="s">
        <v>248</v>
      </c>
      <c r="C22" s="24" t="s">
        <v>178</v>
      </c>
      <c r="D22" s="24" t="s">
        <v>270</v>
      </c>
      <c r="E22" s="24" t="s">
        <v>546</v>
      </c>
      <c r="F22" s="24" t="s">
        <v>96</v>
      </c>
      <c r="G22" s="24" t="s">
        <v>356</v>
      </c>
      <c r="J22" s="24">
        <v>53</v>
      </c>
      <c r="K22" s="24">
        <v>55.5</v>
      </c>
      <c r="L22" s="24">
        <v>15</v>
      </c>
      <c r="M22" s="24">
        <v>360</v>
      </c>
      <c r="N22" s="24">
        <v>370</v>
      </c>
      <c r="O22" s="24">
        <v>5</v>
      </c>
      <c r="P22" s="25">
        <f>(K22-J22)*1000/L22</f>
        <v>166.66666666666666</v>
      </c>
      <c r="Q22" s="25">
        <f>(N22-M22)*100/O22</f>
        <v>200</v>
      </c>
      <c r="R22" s="24">
        <v>10</v>
      </c>
      <c r="T22" s="24" t="s">
        <v>160</v>
      </c>
    </row>
    <row r="23" spans="1:20" s="7" customFormat="1" ht="12.75">
      <c r="A23" s="7" t="s">
        <v>56</v>
      </c>
      <c r="C23" s="7" t="s">
        <v>18</v>
      </c>
      <c r="D23" s="7" t="s">
        <v>52</v>
      </c>
      <c r="E23" s="7" t="s">
        <v>57</v>
      </c>
      <c r="F23" s="19">
        <v>1267</v>
      </c>
      <c r="G23" s="90" t="s">
        <v>356</v>
      </c>
      <c r="H23" s="82" t="s">
        <v>58</v>
      </c>
      <c r="I23" s="90" t="s">
        <v>6</v>
      </c>
      <c r="J23" s="7">
        <v>53</v>
      </c>
      <c r="K23" s="7">
        <v>57</v>
      </c>
      <c r="M23" s="53">
        <v>228.48</v>
      </c>
      <c r="N23" s="53">
        <v>234.98</v>
      </c>
      <c r="O23" s="19">
        <v>650</v>
      </c>
      <c r="P23" s="20"/>
      <c r="Q23" s="94"/>
      <c r="R23" s="19"/>
      <c r="S23" s="7" t="s">
        <v>200</v>
      </c>
      <c r="T23" s="7" t="s">
        <v>386</v>
      </c>
    </row>
    <row r="24" spans="1:20" s="24" customFormat="1" ht="12.75">
      <c r="A24" s="7" t="s">
        <v>256</v>
      </c>
      <c r="B24" s="7"/>
      <c r="C24" s="7" t="s">
        <v>173</v>
      </c>
      <c r="D24" s="7" t="s">
        <v>221</v>
      </c>
      <c r="E24" s="7" t="s">
        <v>32</v>
      </c>
      <c r="F24" s="19">
        <v>1262</v>
      </c>
      <c r="G24" s="90" t="s">
        <v>356</v>
      </c>
      <c r="H24" s="82" t="s">
        <v>291</v>
      </c>
      <c r="I24" s="90" t="s">
        <v>6</v>
      </c>
      <c r="J24" s="7"/>
      <c r="K24" s="7"/>
      <c r="L24" s="7"/>
      <c r="M24" s="53">
        <v>136.4</v>
      </c>
      <c r="N24" s="53">
        <v>141.4</v>
      </c>
      <c r="O24" s="19" t="s">
        <v>135</v>
      </c>
      <c r="P24" s="20"/>
      <c r="Q24" s="94"/>
      <c r="R24" s="19" t="s">
        <v>135</v>
      </c>
      <c r="S24" s="7" t="s">
        <v>200</v>
      </c>
      <c r="T24" s="7" t="s">
        <v>574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32"/>
  <sheetViews>
    <sheetView workbookViewId="0" topLeftCell="A1">
      <selection activeCell="I20" sqref="I20"/>
    </sheetView>
  </sheetViews>
  <sheetFormatPr defaultColWidth="11.00390625" defaultRowHeight="12.75"/>
  <cols>
    <col min="1" max="2" width="6.75390625" style="115" customWidth="1"/>
    <col min="3" max="18" width="4.75390625" style="115" customWidth="1"/>
    <col min="19" max="21" width="4.75390625" style="132" customWidth="1"/>
    <col min="22" max="22" width="3.75390625" style="132" customWidth="1"/>
    <col min="23" max="23" width="4.75390625" style="132" customWidth="1"/>
    <col min="24" max="16384" width="10.75390625" style="132" customWidth="1"/>
  </cols>
  <sheetData>
    <row r="2" spans="1:21" s="120" customFormat="1" ht="123.75">
      <c r="A2" s="120" t="s">
        <v>492</v>
      </c>
      <c r="B2" s="121" t="s">
        <v>493</v>
      </c>
      <c r="C2" s="122" t="s">
        <v>495</v>
      </c>
      <c r="D2" s="122" t="s">
        <v>377</v>
      </c>
      <c r="E2" s="122" t="s">
        <v>496</v>
      </c>
      <c r="F2" s="120" t="s">
        <v>497</v>
      </c>
      <c r="G2" s="120" t="s">
        <v>475</v>
      </c>
      <c r="H2" s="120" t="s">
        <v>97</v>
      </c>
      <c r="I2" s="120" t="s">
        <v>500</v>
      </c>
      <c r="J2" s="120" t="s">
        <v>428</v>
      </c>
      <c r="K2" s="120" t="s">
        <v>501</v>
      </c>
      <c r="L2" s="120" t="s">
        <v>33</v>
      </c>
      <c r="M2" s="122" t="s">
        <v>480</v>
      </c>
      <c r="N2" s="120" t="s">
        <v>481</v>
      </c>
      <c r="O2" s="120" t="s">
        <v>477</v>
      </c>
      <c r="P2" s="120" t="s">
        <v>499</v>
      </c>
      <c r="Q2" s="120" t="s">
        <v>497</v>
      </c>
      <c r="R2" s="120" t="s">
        <v>502</v>
      </c>
      <c r="S2" s="120" t="s">
        <v>498</v>
      </c>
      <c r="T2" s="120" t="s">
        <v>476</v>
      </c>
      <c r="U2" s="120" t="s">
        <v>503</v>
      </c>
    </row>
    <row r="3" spans="1:23" s="126" customFormat="1" ht="12">
      <c r="A3" s="123"/>
      <c r="B3" s="124"/>
      <c r="C3" s="125" t="s">
        <v>494</v>
      </c>
      <c r="D3" s="125" t="s">
        <v>494</v>
      </c>
      <c r="E3" s="125"/>
      <c r="F3" s="123"/>
      <c r="G3" s="123" t="s">
        <v>494</v>
      </c>
      <c r="H3" s="123" t="s">
        <v>494</v>
      </c>
      <c r="I3" s="123" t="s">
        <v>494</v>
      </c>
      <c r="J3" s="123"/>
      <c r="K3" s="123"/>
      <c r="L3" s="123"/>
      <c r="M3" s="125"/>
      <c r="N3" s="123"/>
      <c r="O3" s="123"/>
      <c r="P3" s="123"/>
      <c r="Q3" s="123"/>
      <c r="R3" s="123" t="s">
        <v>494</v>
      </c>
      <c r="S3" s="123" t="s">
        <v>494</v>
      </c>
      <c r="T3" s="123"/>
      <c r="U3" s="123"/>
      <c r="V3" s="123"/>
      <c r="W3" s="123"/>
    </row>
    <row r="4" spans="1:23" ht="12">
      <c r="A4" s="127">
        <v>0</v>
      </c>
      <c r="B4" s="128"/>
      <c r="C4" s="127"/>
      <c r="D4" s="129" t="s">
        <v>494</v>
      </c>
      <c r="E4" s="127"/>
      <c r="F4" s="127"/>
      <c r="G4" s="127"/>
      <c r="H4" s="127"/>
      <c r="I4" s="127"/>
      <c r="J4" s="127"/>
      <c r="K4" s="127"/>
      <c r="L4" s="127"/>
      <c r="M4" s="130"/>
      <c r="N4" s="127"/>
      <c r="O4" s="127"/>
      <c r="P4" s="127"/>
      <c r="Q4" s="127"/>
      <c r="R4" s="127"/>
      <c r="S4" s="127"/>
      <c r="T4" s="127"/>
      <c r="U4" s="334">
        <v>150</v>
      </c>
      <c r="V4" s="115"/>
      <c r="W4" s="115"/>
    </row>
    <row r="5" spans="1:23" ht="12">
      <c r="A5" s="133">
        <v>12.04</v>
      </c>
      <c r="B5" s="134">
        <v>15.04</v>
      </c>
      <c r="C5" s="133"/>
      <c r="D5" s="136" t="s">
        <v>494</v>
      </c>
      <c r="E5" s="133"/>
      <c r="F5" s="133"/>
      <c r="G5" s="133"/>
      <c r="H5" s="254" t="s">
        <v>385</v>
      </c>
      <c r="I5" s="133"/>
      <c r="J5" s="133"/>
      <c r="K5" s="133"/>
      <c r="L5" s="133"/>
      <c r="M5" s="137"/>
      <c r="N5" s="133"/>
      <c r="O5" s="137"/>
      <c r="P5" s="133"/>
      <c r="Q5" s="133"/>
      <c r="R5" s="133"/>
      <c r="S5" s="133"/>
      <c r="T5" s="133"/>
      <c r="U5" s="335">
        <v>150</v>
      </c>
      <c r="V5" s="115"/>
      <c r="W5" s="115"/>
    </row>
    <row r="6" spans="1:23" ht="12">
      <c r="A6" s="133">
        <v>23.28</v>
      </c>
      <c r="B6" s="134">
        <v>24.78</v>
      </c>
      <c r="C6" s="133"/>
      <c r="D6" s="136" t="s">
        <v>494</v>
      </c>
      <c r="E6" s="133"/>
      <c r="F6" s="133"/>
      <c r="G6" s="133"/>
      <c r="H6" s="254" t="s">
        <v>385</v>
      </c>
      <c r="I6" s="133"/>
      <c r="J6" s="133"/>
      <c r="K6" s="133"/>
      <c r="L6" s="133"/>
      <c r="M6" s="137"/>
      <c r="N6" s="133"/>
      <c r="O6" s="137"/>
      <c r="P6" s="133"/>
      <c r="Q6" s="133"/>
      <c r="R6" s="133"/>
      <c r="S6" s="133"/>
      <c r="T6" s="133"/>
      <c r="U6" s="335">
        <v>150</v>
      </c>
      <c r="V6" s="115"/>
      <c r="W6" s="115"/>
    </row>
    <row r="7" spans="1:23" ht="12">
      <c r="A7" s="133">
        <v>38</v>
      </c>
      <c r="B7" s="134"/>
      <c r="C7" s="133"/>
      <c r="D7" s="136" t="s">
        <v>494</v>
      </c>
      <c r="E7" s="133"/>
      <c r="F7" s="133"/>
      <c r="G7" s="133"/>
      <c r="H7" s="133"/>
      <c r="I7" s="133"/>
      <c r="J7" s="133"/>
      <c r="K7" s="133"/>
      <c r="L7" s="133"/>
      <c r="M7" s="137"/>
      <c r="N7" s="133"/>
      <c r="O7" s="137"/>
      <c r="P7" s="133"/>
      <c r="Q7" s="140">
        <v>5</v>
      </c>
      <c r="R7" s="133"/>
      <c r="S7" s="133"/>
      <c r="T7" s="133"/>
      <c r="U7" s="335">
        <v>150</v>
      </c>
      <c r="V7" s="115"/>
      <c r="W7" s="115"/>
    </row>
    <row r="8" spans="1:23" ht="12">
      <c r="A8" s="133">
        <v>51.46</v>
      </c>
      <c r="B8" s="134">
        <v>54.46</v>
      </c>
      <c r="C8" s="133"/>
      <c r="D8" s="136" t="s">
        <v>494</v>
      </c>
      <c r="E8" s="133"/>
      <c r="F8" s="133"/>
      <c r="G8" s="133"/>
      <c r="H8" s="254" t="s">
        <v>385</v>
      </c>
      <c r="I8" s="133"/>
      <c r="J8" s="133"/>
      <c r="K8" s="133"/>
      <c r="L8" s="133"/>
      <c r="M8" s="137"/>
      <c r="N8" s="133"/>
      <c r="O8" s="137"/>
      <c r="P8" s="133"/>
      <c r="Q8" s="140">
        <v>5</v>
      </c>
      <c r="R8" s="133"/>
      <c r="S8" s="133"/>
      <c r="T8" s="133"/>
      <c r="U8" s="335">
        <v>150</v>
      </c>
      <c r="V8" s="115"/>
      <c r="W8" s="115"/>
    </row>
    <row r="9" spans="1:23" ht="12">
      <c r="A9" s="133">
        <v>60</v>
      </c>
      <c r="B9" s="134"/>
      <c r="C9" s="133"/>
      <c r="D9" s="136" t="s">
        <v>494</v>
      </c>
      <c r="E9" s="133"/>
      <c r="F9" s="133"/>
      <c r="G9" s="133"/>
      <c r="H9" s="137"/>
      <c r="I9" s="133"/>
      <c r="J9" s="133"/>
      <c r="K9" s="133"/>
      <c r="L9" s="133"/>
      <c r="M9" s="137"/>
      <c r="N9" s="133"/>
      <c r="O9" s="141">
        <v>10</v>
      </c>
      <c r="P9" s="133"/>
      <c r="Q9" s="140">
        <v>5</v>
      </c>
      <c r="R9" s="133"/>
      <c r="S9" s="133"/>
      <c r="T9" s="133"/>
      <c r="U9" s="335">
        <v>150</v>
      </c>
      <c r="V9" s="115"/>
      <c r="W9" s="115"/>
    </row>
    <row r="10" spans="1:23" ht="12">
      <c r="A10" s="133">
        <v>73</v>
      </c>
      <c r="B10" s="134">
        <v>81</v>
      </c>
      <c r="C10" s="133"/>
      <c r="D10" s="136" t="s">
        <v>494</v>
      </c>
      <c r="E10" s="133"/>
      <c r="F10" s="133"/>
      <c r="G10" s="133"/>
      <c r="H10" s="137"/>
      <c r="I10" s="133"/>
      <c r="J10" s="133"/>
      <c r="K10" s="133"/>
      <c r="L10" s="133"/>
      <c r="M10" s="137"/>
      <c r="N10" s="133"/>
      <c r="O10" s="141">
        <v>10</v>
      </c>
      <c r="P10" s="143">
        <v>8</v>
      </c>
      <c r="Q10" s="140">
        <v>5</v>
      </c>
      <c r="R10" s="133"/>
      <c r="S10" s="133"/>
      <c r="T10" s="133"/>
      <c r="U10" s="335">
        <v>150</v>
      </c>
      <c r="V10" s="115"/>
      <c r="W10" s="115"/>
    </row>
    <row r="11" spans="1:23" ht="12">
      <c r="A11" s="133">
        <v>94</v>
      </c>
      <c r="B11" s="134"/>
      <c r="C11" s="133"/>
      <c r="D11" s="136" t="s">
        <v>494</v>
      </c>
      <c r="E11" s="133"/>
      <c r="F11" s="133"/>
      <c r="G11" s="133"/>
      <c r="H11" s="137"/>
      <c r="I11" s="133"/>
      <c r="J11" s="133"/>
      <c r="K11" s="133"/>
      <c r="L11" s="133"/>
      <c r="M11" s="142">
        <v>20</v>
      </c>
      <c r="N11" s="133"/>
      <c r="O11" s="137"/>
      <c r="P11" s="137"/>
      <c r="Q11" s="140">
        <v>5</v>
      </c>
      <c r="R11" s="133"/>
      <c r="S11" s="133"/>
      <c r="T11" s="133"/>
      <c r="U11" s="335">
        <v>150</v>
      </c>
      <c r="V11" s="115"/>
      <c r="W11" s="115"/>
    </row>
    <row r="12" spans="1:23" ht="12">
      <c r="A12" s="133">
        <v>100</v>
      </c>
      <c r="B12" s="134">
        <v>110</v>
      </c>
      <c r="C12" s="133"/>
      <c r="D12" s="136" t="s">
        <v>494</v>
      </c>
      <c r="E12" s="133"/>
      <c r="F12" s="133"/>
      <c r="G12" s="133"/>
      <c r="H12" s="137"/>
      <c r="I12" s="133"/>
      <c r="J12" s="138">
        <v>5</v>
      </c>
      <c r="K12" s="133"/>
      <c r="L12" s="133"/>
      <c r="M12" s="142">
        <v>20</v>
      </c>
      <c r="N12" s="133"/>
      <c r="O12" s="137"/>
      <c r="P12" s="137"/>
      <c r="Q12" s="140">
        <v>5</v>
      </c>
      <c r="R12" s="133"/>
      <c r="S12" s="133"/>
      <c r="T12" s="133"/>
      <c r="U12" s="335">
        <v>150</v>
      </c>
      <c r="V12" s="115"/>
      <c r="W12" s="115"/>
    </row>
    <row r="13" spans="1:23" ht="12">
      <c r="A13" s="133">
        <v>132</v>
      </c>
      <c r="B13" s="134"/>
      <c r="C13" s="139">
        <v>2.5</v>
      </c>
      <c r="D13" s="136" t="s">
        <v>494</v>
      </c>
      <c r="E13" s="133"/>
      <c r="F13" s="133"/>
      <c r="G13" s="133"/>
      <c r="H13" s="137"/>
      <c r="I13" s="133"/>
      <c r="J13" s="138">
        <v>5</v>
      </c>
      <c r="K13" s="133"/>
      <c r="L13" s="133"/>
      <c r="M13" s="142">
        <v>20</v>
      </c>
      <c r="N13" s="133"/>
      <c r="O13" s="137"/>
      <c r="P13" s="133"/>
      <c r="Q13" s="133"/>
      <c r="R13" s="133"/>
      <c r="S13" s="133"/>
      <c r="T13" s="133"/>
      <c r="U13" s="335">
        <v>150</v>
      </c>
      <c r="V13" s="115"/>
      <c r="W13" s="115"/>
    </row>
    <row r="14" spans="1:23" ht="12.75" thickBot="1">
      <c r="A14" s="133">
        <v>159</v>
      </c>
      <c r="B14" s="134"/>
      <c r="C14" s="139">
        <v>2.5</v>
      </c>
      <c r="D14" s="136" t="s">
        <v>494</v>
      </c>
      <c r="E14" s="133"/>
      <c r="F14" s="133"/>
      <c r="G14" s="133"/>
      <c r="H14" s="137"/>
      <c r="I14" s="133"/>
      <c r="J14" s="138">
        <v>5</v>
      </c>
      <c r="K14" s="143">
        <v>3</v>
      </c>
      <c r="L14" s="133"/>
      <c r="M14" s="142">
        <v>20</v>
      </c>
      <c r="N14" s="133"/>
      <c r="O14" s="137"/>
      <c r="P14" s="133"/>
      <c r="Q14" s="133"/>
      <c r="R14" s="133"/>
      <c r="S14" s="133"/>
      <c r="T14" s="133"/>
      <c r="U14" s="335">
        <v>150</v>
      </c>
      <c r="V14" s="115"/>
      <c r="W14" s="115"/>
    </row>
    <row r="15" spans="1:23" ht="12.75" thickBot="1">
      <c r="A15" s="206">
        <v>136.4</v>
      </c>
      <c r="B15" s="207">
        <v>139.4</v>
      </c>
      <c r="C15" s="208">
        <v>2.5</v>
      </c>
      <c r="D15" s="209" t="s">
        <v>494</v>
      </c>
      <c r="E15" s="211">
        <v>3</v>
      </c>
      <c r="F15" s="212">
        <v>3</v>
      </c>
      <c r="G15" s="216"/>
      <c r="H15" s="257" t="s">
        <v>385</v>
      </c>
      <c r="I15" s="240" t="s">
        <v>494</v>
      </c>
      <c r="J15" s="333">
        <v>5</v>
      </c>
      <c r="K15" s="215">
        <v>3</v>
      </c>
      <c r="L15" s="213"/>
      <c r="M15" s="210">
        <v>20</v>
      </c>
      <c r="N15" s="214">
        <v>100</v>
      </c>
      <c r="O15" s="216"/>
      <c r="P15" s="213"/>
      <c r="Q15" s="213"/>
      <c r="R15" s="213"/>
      <c r="S15" s="213"/>
      <c r="T15" s="213"/>
      <c r="U15" s="336">
        <v>150</v>
      </c>
      <c r="V15" s="115"/>
      <c r="W15" s="115"/>
    </row>
    <row r="16" spans="1:23" ht="12.75" thickBot="1">
      <c r="A16" s="206">
        <v>139.4</v>
      </c>
      <c r="B16" s="207">
        <v>140.4</v>
      </c>
      <c r="C16" s="208">
        <v>2.5</v>
      </c>
      <c r="D16" s="209" t="s">
        <v>494</v>
      </c>
      <c r="E16" s="321">
        <v>1</v>
      </c>
      <c r="F16" s="216"/>
      <c r="G16" s="322">
        <v>1</v>
      </c>
      <c r="H16" s="257" t="s">
        <v>385</v>
      </c>
      <c r="I16" s="240" t="s">
        <v>494</v>
      </c>
      <c r="J16" s="333">
        <v>5</v>
      </c>
      <c r="K16" s="215">
        <v>3</v>
      </c>
      <c r="L16" s="213"/>
      <c r="M16" s="210">
        <v>20</v>
      </c>
      <c r="N16" s="214">
        <v>100</v>
      </c>
      <c r="O16" s="216"/>
      <c r="P16" s="213"/>
      <c r="Q16" s="213"/>
      <c r="R16" s="213"/>
      <c r="S16" s="213"/>
      <c r="T16" s="213"/>
      <c r="U16" s="336">
        <v>150</v>
      </c>
      <c r="V16" s="115"/>
      <c r="W16" s="115"/>
    </row>
    <row r="17" spans="1:23" ht="12">
      <c r="A17" s="133">
        <v>140.4</v>
      </c>
      <c r="B17" s="134">
        <v>141.4</v>
      </c>
      <c r="C17" s="139">
        <v>2.5</v>
      </c>
      <c r="D17" s="136" t="s">
        <v>494</v>
      </c>
      <c r="E17" s="144">
        <v>3</v>
      </c>
      <c r="F17" s="140">
        <v>3</v>
      </c>
      <c r="G17" s="137"/>
      <c r="H17" s="254" t="s">
        <v>385</v>
      </c>
      <c r="I17" s="238" t="s">
        <v>494</v>
      </c>
      <c r="J17" s="138">
        <v>5</v>
      </c>
      <c r="K17" s="143">
        <v>3</v>
      </c>
      <c r="L17" s="133"/>
      <c r="M17" s="142">
        <v>20</v>
      </c>
      <c r="N17" s="145">
        <v>100</v>
      </c>
      <c r="O17" s="137"/>
      <c r="P17" s="133"/>
      <c r="Q17" s="133"/>
      <c r="R17" s="133"/>
      <c r="S17" s="133"/>
      <c r="T17" s="133"/>
      <c r="U17" s="335">
        <v>150</v>
      </c>
      <c r="V17" s="115"/>
      <c r="W17" s="115"/>
    </row>
    <row r="18" spans="1:23" ht="12">
      <c r="A18" s="133">
        <v>170</v>
      </c>
      <c r="B18" s="134"/>
      <c r="C18" s="139">
        <v>2.5</v>
      </c>
      <c r="D18" s="136" t="s">
        <v>494</v>
      </c>
      <c r="E18" s="137"/>
      <c r="F18" s="137"/>
      <c r="G18" s="137"/>
      <c r="H18" s="137"/>
      <c r="I18" s="133"/>
      <c r="J18" s="138">
        <v>5</v>
      </c>
      <c r="K18" s="143">
        <v>3</v>
      </c>
      <c r="L18" s="133"/>
      <c r="M18" s="142">
        <v>20</v>
      </c>
      <c r="N18" s="145">
        <v>100</v>
      </c>
      <c r="O18" s="137"/>
      <c r="P18" s="133"/>
      <c r="Q18" s="133"/>
      <c r="R18" s="133"/>
      <c r="S18" s="133"/>
      <c r="T18" s="133"/>
      <c r="U18" s="335">
        <v>150</v>
      </c>
      <c r="V18" s="115"/>
      <c r="W18" s="115"/>
    </row>
    <row r="19" spans="1:23" ht="12">
      <c r="A19" s="133">
        <v>173.39</v>
      </c>
      <c r="B19" s="134">
        <v>173.89</v>
      </c>
      <c r="C19" s="139">
        <v>2.5</v>
      </c>
      <c r="D19" s="136" t="s">
        <v>494</v>
      </c>
      <c r="E19" s="133"/>
      <c r="F19" s="133"/>
      <c r="G19" s="137"/>
      <c r="H19" s="137"/>
      <c r="I19" s="133"/>
      <c r="J19" s="137"/>
      <c r="K19" s="143">
        <v>3</v>
      </c>
      <c r="L19" s="146" t="s">
        <v>385</v>
      </c>
      <c r="M19" s="142">
        <v>20</v>
      </c>
      <c r="N19" s="145">
        <v>100</v>
      </c>
      <c r="O19" s="137"/>
      <c r="P19" s="133"/>
      <c r="Q19" s="133"/>
      <c r="R19" s="133"/>
      <c r="S19" s="133"/>
      <c r="T19" s="133"/>
      <c r="U19" s="335">
        <v>150</v>
      </c>
      <c r="V19" s="115"/>
      <c r="W19" s="115"/>
    </row>
    <row r="20" spans="1:23" ht="12">
      <c r="A20" s="147">
        <v>185</v>
      </c>
      <c r="B20" s="134">
        <v>185</v>
      </c>
      <c r="C20" s="139">
        <v>2.5</v>
      </c>
      <c r="D20" s="136" t="s">
        <v>494</v>
      </c>
      <c r="E20" s="133"/>
      <c r="F20" s="133"/>
      <c r="G20" s="137"/>
      <c r="H20" s="137"/>
      <c r="I20" s="133"/>
      <c r="J20" s="137"/>
      <c r="K20" s="133"/>
      <c r="L20" s="133"/>
      <c r="M20" s="142">
        <v>20</v>
      </c>
      <c r="N20" s="145">
        <v>100</v>
      </c>
      <c r="O20" s="137"/>
      <c r="P20" s="133"/>
      <c r="Q20" s="133"/>
      <c r="R20" s="133"/>
      <c r="S20" s="133"/>
      <c r="T20" s="149">
        <v>3</v>
      </c>
      <c r="U20" s="335">
        <v>150</v>
      </c>
      <c r="V20" s="115"/>
      <c r="W20" s="115"/>
    </row>
    <row r="21" spans="1:23" ht="12">
      <c r="A21" s="147">
        <v>194</v>
      </c>
      <c r="B21" s="148"/>
      <c r="C21" s="139">
        <v>2.5</v>
      </c>
      <c r="D21" s="136" t="s">
        <v>494</v>
      </c>
      <c r="E21" s="133"/>
      <c r="F21" s="133"/>
      <c r="H21" s="137"/>
      <c r="I21" s="133"/>
      <c r="J21" s="137"/>
      <c r="K21" s="133"/>
      <c r="L21" s="133"/>
      <c r="M21" s="142">
        <v>20</v>
      </c>
      <c r="N21" s="145">
        <v>100</v>
      </c>
      <c r="O21" s="137"/>
      <c r="P21" s="133"/>
      <c r="Q21" s="133"/>
      <c r="R21" s="133"/>
      <c r="S21" s="243" t="s">
        <v>494</v>
      </c>
      <c r="T21" s="149">
        <v>3</v>
      </c>
      <c r="U21" s="335">
        <v>150</v>
      </c>
      <c r="V21" s="115"/>
      <c r="W21" s="115"/>
    </row>
    <row r="22" spans="1:23" ht="12">
      <c r="A22" s="147"/>
      <c r="B22" s="148">
        <v>196.5</v>
      </c>
      <c r="C22" s="139">
        <v>2.5</v>
      </c>
      <c r="D22" s="136" t="s">
        <v>494</v>
      </c>
      <c r="E22" s="133"/>
      <c r="F22" s="133"/>
      <c r="H22" s="137"/>
      <c r="I22" s="133"/>
      <c r="J22" s="137"/>
      <c r="K22" s="133"/>
      <c r="L22" s="133"/>
      <c r="M22" s="142">
        <v>20</v>
      </c>
      <c r="N22" s="145">
        <v>100</v>
      </c>
      <c r="O22" s="137"/>
      <c r="P22" s="133"/>
      <c r="Q22" s="133"/>
      <c r="R22" s="133"/>
      <c r="S22" s="243" t="s">
        <v>494</v>
      </c>
      <c r="T22" s="149">
        <v>3</v>
      </c>
      <c r="U22" s="335">
        <v>150</v>
      </c>
      <c r="V22" s="115"/>
      <c r="W22" s="115"/>
    </row>
    <row r="23" spans="1:23" ht="12">
      <c r="A23" s="147"/>
      <c r="B23" s="148">
        <v>215.5</v>
      </c>
      <c r="C23" s="137"/>
      <c r="D23" s="136" t="s">
        <v>494</v>
      </c>
      <c r="E23" s="133"/>
      <c r="F23" s="133"/>
      <c r="H23" s="137"/>
      <c r="I23" s="133"/>
      <c r="J23" s="137"/>
      <c r="K23" s="133"/>
      <c r="L23" s="133"/>
      <c r="M23" s="142">
        <v>20</v>
      </c>
      <c r="N23" s="145">
        <v>100</v>
      </c>
      <c r="O23" s="137"/>
      <c r="P23" s="133"/>
      <c r="Q23" s="133"/>
      <c r="R23" s="133"/>
      <c r="S23" s="243" t="s">
        <v>494</v>
      </c>
      <c r="T23" s="149">
        <v>3</v>
      </c>
      <c r="U23" s="335">
        <v>150</v>
      </c>
      <c r="V23" s="115"/>
      <c r="W23" s="115"/>
    </row>
    <row r="24" spans="1:23" ht="12">
      <c r="A24" s="147"/>
      <c r="B24" s="148">
        <v>217.5</v>
      </c>
      <c r="C24" s="133"/>
      <c r="D24" s="133"/>
      <c r="E24" s="133"/>
      <c r="F24" s="133"/>
      <c r="H24" s="137"/>
      <c r="I24" s="133"/>
      <c r="J24" s="137"/>
      <c r="K24" s="133"/>
      <c r="L24" s="133"/>
      <c r="M24" s="133"/>
      <c r="N24" s="145">
        <v>100</v>
      </c>
      <c r="O24" s="137"/>
      <c r="P24" s="133"/>
      <c r="Q24" s="133"/>
      <c r="R24" s="133"/>
      <c r="S24" s="243" t="s">
        <v>494</v>
      </c>
      <c r="T24" s="323">
        <v>1</v>
      </c>
      <c r="U24" s="335">
        <v>150</v>
      </c>
      <c r="V24" s="115"/>
      <c r="W24" s="115"/>
    </row>
    <row r="25" spans="1:23" ht="12">
      <c r="A25" s="147"/>
      <c r="B25" s="148">
        <v>236.5</v>
      </c>
      <c r="C25" s="133"/>
      <c r="D25" s="133"/>
      <c r="E25" s="133"/>
      <c r="F25" s="133"/>
      <c r="H25" s="137"/>
      <c r="I25" s="133"/>
      <c r="J25" s="133"/>
      <c r="K25" s="133"/>
      <c r="L25" s="133"/>
      <c r="M25" s="133"/>
      <c r="N25" s="133"/>
      <c r="O25" s="137"/>
      <c r="P25" s="133"/>
      <c r="Q25" s="133"/>
      <c r="R25" s="133"/>
      <c r="S25" s="243" t="s">
        <v>494</v>
      </c>
      <c r="T25" s="149">
        <v>3</v>
      </c>
      <c r="U25" s="335">
        <v>150</v>
      </c>
      <c r="V25" s="115"/>
      <c r="W25" s="115"/>
    </row>
    <row r="26" spans="1:23" ht="12">
      <c r="A26" s="150"/>
      <c r="B26" s="151">
        <v>240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337">
        <v>150</v>
      </c>
      <c r="V26" s="115"/>
      <c r="W26" s="115"/>
    </row>
    <row r="27" spans="1:23" ht="12">
      <c r="A27" s="133"/>
      <c r="B27" s="134"/>
      <c r="C27" s="133">
        <v>783</v>
      </c>
      <c r="D27" s="133">
        <v>404</v>
      </c>
      <c r="E27" s="133">
        <v>267</v>
      </c>
      <c r="F27" s="133">
        <v>133</v>
      </c>
      <c r="G27" s="133">
        <v>64</v>
      </c>
      <c r="H27" s="133" t="s">
        <v>34</v>
      </c>
      <c r="I27" s="133">
        <v>23</v>
      </c>
      <c r="J27" s="133">
        <v>2333</v>
      </c>
      <c r="K27" s="133">
        <v>867</v>
      </c>
      <c r="L27" s="133" t="s">
        <v>34</v>
      </c>
      <c r="M27" s="133">
        <v>605</v>
      </c>
      <c r="N27" s="133">
        <v>78</v>
      </c>
      <c r="O27" s="133">
        <v>200</v>
      </c>
      <c r="P27" s="133">
        <v>100</v>
      </c>
      <c r="Q27" s="133">
        <v>1440</v>
      </c>
      <c r="R27" s="133">
        <v>1</v>
      </c>
      <c r="S27" s="133">
        <v>64</v>
      </c>
      <c r="T27" s="133">
        <v>1917</v>
      </c>
      <c r="U27" s="133">
        <v>160</v>
      </c>
      <c r="V27" s="115"/>
      <c r="W27" s="115"/>
    </row>
    <row r="29" ht="12">
      <c r="A29" s="152" t="s">
        <v>382</v>
      </c>
    </row>
    <row r="30" ht="12">
      <c r="B30" s="153" t="s">
        <v>381</v>
      </c>
    </row>
    <row r="31" ht="12">
      <c r="B31" s="153" t="s">
        <v>383</v>
      </c>
    </row>
    <row r="32" ht="12">
      <c r="B32" s="153" t="s">
        <v>384</v>
      </c>
    </row>
    <row r="33" ht="12">
      <c r="B33" s="153"/>
    </row>
    <row r="34" ht="12">
      <c r="B34" s="153"/>
    </row>
    <row r="36" ht="12">
      <c r="A36" s="152" t="s">
        <v>427</v>
      </c>
    </row>
    <row r="38" spans="3:11" ht="12">
      <c r="C38" s="153" t="s">
        <v>379</v>
      </c>
      <c r="K38" s="153" t="s">
        <v>380</v>
      </c>
    </row>
    <row r="40" spans="1:3" ht="12">
      <c r="A40" s="115">
        <v>136.4</v>
      </c>
      <c r="B40" s="133">
        <v>139.4</v>
      </c>
      <c r="C40" s="153"/>
    </row>
    <row r="41" spans="1:2" ht="12">
      <c r="A41" s="133">
        <v>140.4</v>
      </c>
      <c r="B41" s="133">
        <v>141.4</v>
      </c>
    </row>
    <row r="42" ht="12">
      <c r="B42" s="115">
        <v>0</v>
      </c>
    </row>
    <row r="43" spans="3:19" ht="12">
      <c r="C43" s="217" t="s">
        <v>378</v>
      </c>
      <c r="D43" s="218"/>
      <c r="E43" s="218"/>
      <c r="F43" s="235"/>
      <c r="G43" s="225"/>
      <c r="H43" s="227"/>
      <c r="K43" s="248"/>
      <c r="L43" s="249"/>
      <c r="M43" s="256" t="s">
        <v>426</v>
      </c>
      <c r="N43" s="253"/>
      <c r="O43" s="127"/>
      <c r="P43" s="128"/>
      <c r="S43" s="115"/>
    </row>
    <row r="44" spans="2:19" ht="12">
      <c r="B44" s="115">
        <v>1</v>
      </c>
      <c r="C44" s="219"/>
      <c r="D44" s="154"/>
      <c r="E44" s="154"/>
      <c r="F44" s="226" t="s">
        <v>489</v>
      </c>
      <c r="G44" s="140"/>
      <c r="H44" s="228"/>
      <c r="K44" s="250"/>
      <c r="L44" s="156"/>
      <c r="M44" s="254"/>
      <c r="N44" s="254"/>
      <c r="O44" s="133"/>
      <c r="P44" s="134"/>
      <c r="S44" s="115"/>
    </row>
    <row r="45" spans="3:19" ht="12">
      <c r="C45" s="219"/>
      <c r="D45" s="154"/>
      <c r="E45" s="154"/>
      <c r="F45" s="139" t="s">
        <v>45</v>
      </c>
      <c r="G45" s="234" t="s">
        <v>490</v>
      </c>
      <c r="H45" s="229"/>
      <c r="K45" s="220"/>
      <c r="L45" s="156"/>
      <c r="M45" s="254"/>
      <c r="N45" s="254"/>
      <c r="O45" s="133"/>
      <c r="P45" s="134"/>
      <c r="S45" s="115"/>
    </row>
    <row r="46" spans="2:19" ht="12">
      <c r="B46" s="115">
        <v>2</v>
      </c>
      <c r="C46" s="219"/>
      <c r="D46" s="154"/>
      <c r="E46" s="154"/>
      <c r="F46" s="139">
        <v>3</v>
      </c>
      <c r="G46" s="233"/>
      <c r="H46" s="229"/>
      <c r="K46" s="220"/>
      <c r="L46" s="156"/>
      <c r="M46" s="254"/>
      <c r="N46" s="254"/>
      <c r="O46" s="133"/>
      <c r="P46" s="134"/>
      <c r="S46" s="115"/>
    </row>
    <row r="47" spans="3:19" ht="12">
      <c r="C47" s="239" t="s">
        <v>423</v>
      </c>
      <c r="D47" s="237"/>
      <c r="E47" s="223" t="s">
        <v>488</v>
      </c>
      <c r="F47" s="136"/>
      <c r="G47" s="238"/>
      <c r="H47" s="135"/>
      <c r="K47" s="220"/>
      <c r="L47" s="156"/>
      <c r="M47" s="254"/>
      <c r="N47" s="254"/>
      <c r="O47" s="133"/>
      <c r="P47" s="134"/>
      <c r="S47" s="115"/>
    </row>
    <row r="48" spans="2:19" ht="12">
      <c r="B48" s="115">
        <v>3</v>
      </c>
      <c r="C48" s="236"/>
      <c r="D48" s="237"/>
      <c r="E48" s="224"/>
      <c r="F48" s="136"/>
      <c r="G48" s="238"/>
      <c r="H48" s="135"/>
      <c r="K48" s="220"/>
      <c r="L48" s="156"/>
      <c r="M48" s="254"/>
      <c r="N48" s="254"/>
      <c r="O48" s="133"/>
      <c r="P48" s="134"/>
      <c r="S48" s="115"/>
    </row>
    <row r="49" spans="3:19" ht="12">
      <c r="C49" s="221" t="s">
        <v>378</v>
      </c>
      <c r="D49" s="154"/>
      <c r="E49" s="224"/>
      <c r="F49" s="232"/>
      <c r="G49" s="226"/>
      <c r="H49" s="229"/>
      <c r="K49" s="220"/>
      <c r="L49" s="156"/>
      <c r="M49" s="254"/>
      <c r="N49" s="254"/>
      <c r="O49" s="133"/>
      <c r="P49" s="134"/>
      <c r="S49" s="115"/>
    </row>
    <row r="50" spans="2:19" ht="12">
      <c r="B50" s="115">
        <v>4</v>
      </c>
      <c r="C50" s="219"/>
      <c r="D50" s="154"/>
      <c r="E50" s="154"/>
      <c r="F50" s="226" t="s">
        <v>489</v>
      </c>
      <c r="G50" s="140"/>
      <c r="H50" s="228"/>
      <c r="K50" s="220"/>
      <c r="L50" s="156"/>
      <c r="M50" s="254"/>
      <c r="N50" s="254"/>
      <c r="O50" s="133"/>
      <c r="P50" s="134"/>
      <c r="S50" s="115"/>
    </row>
    <row r="51" spans="3:19" ht="12">
      <c r="C51" s="219"/>
      <c r="D51" s="154"/>
      <c r="E51" s="154"/>
      <c r="F51" s="139" t="s">
        <v>45</v>
      </c>
      <c r="G51" s="234" t="s">
        <v>490</v>
      </c>
      <c r="H51" s="229"/>
      <c r="K51" s="220"/>
      <c r="L51" s="156"/>
      <c r="M51" s="254"/>
      <c r="N51" s="254"/>
      <c r="O51" s="133"/>
      <c r="P51" s="134"/>
      <c r="S51" s="115"/>
    </row>
    <row r="52" spans="2:19" ht="12">
      <c r="B52" s="115">
        <v>5</v>
      </c>
      <c r="C52" s="219"/>
      <c r="D52" s="154"/>
      <c r="E52" s="154"/>
      <c r="F52" s="139">
        <v>3</v>
      </c>
      <c r="G52" s="143"/>
      <c r="H52" s="229"/>
      <c r="K52" s="220"/>
      <c r="L52" s="156"/>
      <c r="M52" s="254"/>
      <c r="N52" s="254"/>
      <c r="O52" s="133"/>
      <c r="P52" s="134"/>
      <c r="S52" s="115"/>
    </row>
    <row r="53" spans="3:19" ht="12">
      <c r="C53" s="220"/>
      <c r="D53" s="156"/>
      <c r="E53" s="156"/>
      <c r="F53" s="142" t="s">
        <v>422</v>
      </c>
      <c r="G53" s="137"/>
      <c r="H53" s="134"/>
      <c r="K53" s="220"/>
      <c r="L53" s="156"/>
      <c r="M53" s="254"/>
      <c r="N53" s="254"/>
      <c r="O53" s="133"/>
      <c r="P53" s="134"/>
      <c r="S53" s="115"/>
    </row>
    <row r="54" spans="2:19" ht="12">
      <c r="B54" s="115">
        <v>6</v>
      </c>
      <c r="C54" s="220"/>
      <c r="D54" s="156"/>
      <c r="E54" s="156"/>
      <c r="F54" s="142">
        <v>1</v>
      </c>
      <c r="G54" s="137"/>
      <c r="H54" s="134"/>
      <c r="K54" s="220"/>
      <c r="L54" s="156"/>
      <c r="M54" s="254"/>
      <c r="N54" s="254"/>
      <c r="O54" s="133"/>
      <c r="P54" s="134"/>
      <c r="S54" s="115"/>
    </row>
    <row r="55" spans="3:19" ht="12">
      <c r="C55" s="221" t="s">
        <v>378</v>
      </c>
      <c r="D55" s="154"/>
      <c r="E55" s="154"/>
      <c r="F55" s="140"/>
      <c r="G55" s="226"/>
      <c r="H55" s="229"/>
      <c r="K55" s="220"/>
      <c r="L55" s="156"/>
      <c r="M55" s="254"/>
      <c r="N55" s="254"/>
      <c r="O55" s="133"/>
      <c r="P55" s="134"/>
      <c r="S55" s="115"/>
    </row>
    <row r="56" spans="2:19" ht="12">
      <c r="B56" s="115">
        <v>7</v>
      </c>
      <c r="C56" s="219"/>
      <c r="D56" s="154"/>
      <c r="E56" s="154"/>
      <c r="F56" s="226" t="s">
        <v>489</v>
      </c>
      <c r="G56" s="140"/>
      <c r="H56" s="228"/>
      <c r="K56" s="220"/>
      <c r="L56" s="156"/>
      <c r="M56" s="254"/>
      <c r="N56" s="254"/>
      <c r="O56" s="133"/>
      <c r="P56" s="134"/>
      <c r="S56" s="115"/>
    </row>
    <row r="57" spans="3:19" ht="12">
      <c r="C57" s="219"/>
      <c r="D57" s="154"/>
      <c r="E57" s="154"/>
      <c r="F57" s="139" t="s">
        <v>45</v>
      </c>
      <c r="G57" s="234" t="s">
        <v>490</v>
      </c>
      <c r="H57" s="229"/>
      <c r="K57" s="220"/>
      <c r="L57" s="156"/>
      <c r="M57" s="254"/>
      <c r="N57" s="254"/>
      <c r="O57" s="133"/>
      <c r="P57" s="134"/>
      <c r="S57" s="115"/>
    </row>
    <row r="58" spans="2:19" ht="12">
      <c r="B58" s="115">
        <v>8</v>
      </c>
      <c r="C58" s="219"/>
      <c r="D58" s="154"/>
      <c r="E58" s="154"/>
      <c r="F58" s="139">
        <v>3</v>
      </c>
      <c r="G58" s="233"/>
      <c r="H58" s="229"/>
      <c r="K58" s="220"/>
      <c r="L58" s="156"/>
      <c r="M58" s="254"/>
      <c r="N58" s="254"/>
      <c r="O58" s="133"/>
      <c r="P58" s="134"/>
      <c r="S58" s="115"/>
    </row>
    <row r="59" spans="3:19" ht="12">
      <c r="C59" s="239" t="s">
        <v>423</v>
      </c>
      <c r="D59" s="237"/>
      <c r="E59" s="237"/>
      <c r="F59" s="238"/>
      <c r="G59" s="238"/>
      <c r="H59" s="135"/>
      <c r="K59" s="220"/>
      <c r="L59" s="156"/>
      <c r="M59" s="254"/>
      <c r="N59" s="254"/>
      <c r="O59" s="133"/>
      <c r="P59" s="134"/>
      <c r="S59" s="115"/>
    </row>
    <row r="60" spans="2:19" ht="12">
      <c r="B60" s="115">
        <v>9</v>
      </c>
      <c r="C60" s="236"/>
      <c r="D60" s="237"/>
      <c r="E60" s="237"/>
      <c r="F60" s="238"/>
      <c r="G60" s="238"/>
      <c r="H60" s="135"/>
      <c r="K60" s="220"/>
      <c r="L60" s="156"/>
      <c r="M60" s="254"/>
      <c r="N60" s="254"/>
      <c r="O60" s="133"/>
      <c r="P60" s="134"/>
      <c r="S60" s="115"/>
    </row>
    <row r="61" spans="3:19" ht="12">
      <c r="C61" s="221" t="s">
        <v>378</v>
      </c>
      <c r="D61" s="154"/>
      <c r="E61" s="154"/>
      <c r="F61" s="140"/>
      <c r="G61" s="226"/>
      <c r="H61" s="229"/>
      <c r="K61" s="220"/>
      <c r="L61" s="156"/>
      <c r="M61" s="254"/>
      <c r="N61" s="254"/>
      <c r="O61" s="133"/>
      <c r="P61" s="134"/>
      <c r="S61" s="115"/>
    </row>
    <row r="62" spans="2:19" ht="12">
      <c r="B62" s="115">
        <v>10</v>
      </c>
      <c r="C62" s="219"/>
      <c r="D62" s="154"/>
      <c r="E62" s="154"/>
      <c r="F62" s="226" t="s">
        <v>489</v>
      </c>
      <c r="G62" s="140"/>
      <c r="H62" s="228"/>
      <c r="K62" s="220"/>
      <c r="L62" s="156"/>
      <c r="M62" s="254"/>
      <c r="N62" s="254"/>
      <c r="O62" s="133"/>
      <c r="P62" s="134"/>
      <c r="S62" s="115"/>
    </row>
    <row r="63" spans="3:19" ht="12">
      <c r="C63" s="219"/>
      <c r="D63" s="154"/>
      <c r="E63" s="154"/>
      <c r="F63" s="139" t="s">
        <v>45</v>
      </c>
      <c r="G63" s="234" t="s">
        <v>490</v>
      </c>
      <c r="H63" s="229"/>
      <c r="K63" s="251"/>
      <c r="L63" s="133"/>
      <c r="M63" s="254"/>
      <c r="N63" s="254"/>
      <c r="O63" s="133"/>
      <c r="P63" s="134"/>
      <c r="S63" s="115"/>
    </row>
    <row r="64" spans="2:19" ht="12">
      <c r="B64" s="115">
        <v>11</v>
      </c>
      <c r="C64" s="219"/>
      <c r="D64" s="154"/>
      <c r="E64" s="154"/>
      <c r="F64" s="139">
        <v>3</v>
      </c>
      <c r="G64" s="233"/>
      <c r="H64" s="229"/>
      <c r="K64" s="251"/>
      <c r="L64" s="133"/>
      <c r="M64" s="254"/>
      <c r="N64" s="254"/>
      <c r="O64" s="133"/>
      <c r="P64" s="134"/>
      <c r="S64" s="115"/>
    </row>
    <row r="65" spans="3:19" ht="12">
      <c r="C65" s="244" t="s">
        <v>425</v>
      </c>
      <c r="D65" s="242"/>
      <c r="E65" s="223" t="s">
        <v>488</v>
      </c>
      <c r="F65" s="136"/>
      <c r="G65" s="243"/>
      <c r="H65" s="262"/>
      <c r="K65" s="251"/>
      <c r="L65" s="133"/>
      <c r="M65" s="254"/>
      <c r="N65" s="254"/>
      <c r="O65" s="133"/>
      <c r="P65" s="134"/>
      <c r="S65" s="115"/>
    </row>
    <row r="66" spans="2:19" ht="12">
      <c r="B66" s="115">
        <v>12</v>
      </c>
      <c r="C66" s="241"/>
      <c r="D66" s="242"/>
      <c r="E66" s="224"/>
      <c r="F66" s="136"/>
      <c r="G66" s="243"/>
      <c r="H66" s="262"/>
      <c r="K66" s="251"/>
      <c r="L66" s="133"/>
      <c r="M66" s="254"/>
      <c r="N66" s="254"/>
      <c r="O66" s="133"/>
      <c r="P66" s="134"/>
      <c r="S66" s="115"/>
    </row>
    <row r="67" spans="3:19" ht="12">
      <c r="C67" s="221" t="s">
        <v>378</v>
      </c>
      <c r="D67" s="154"/>
      <c r="E67" s="224"/>
      <c r="F67" s="232"/>
      <c r="G67" s="226"/>
      <c r="H67" s="229"/>
      <c r="K67" s="251"/>
      <c r="L67" s="133"/>
      <c r="M67" s="254"/>
      <c r="N67" s="254"/>
      <c r="O67" s="133"/>
      <c r="P67" s="134"/>
      <c r="S67" s="115"/>
    </row>
    <row r="68" spans="2:19" ht="12">
      <c r="B68" s="115">
        <v>13</v>
      </c>
      <c r="C68" s="219"/>
      <c r="D68" s="154"/>
      <c r="E68" s="154"/>
      <c r="F68" s="226" t="s">
        <v>489</v>
      </c>
      <c r="G68" s="140"/>
      <c r="H68" s="228"/>
      <c r="K68" s="251"/>
      <c r="L68" s="133"/>
      <c r="M68" s="254"/>
      <c r="N68" s="254"/>
      <c r="O68" s="133"/>
      <c r="P68" s="134"/>
      <c r="S68" s="115"/>
    </row>
    <row r="69" spans="3:19" ht="12">
      <c r="C69" s="219"/>
      <c r="D69" s="154"/>
      <c r="E69" s="154"/>
      <c r="F69" s="139" t="s">
        <v>45</v>
      </c>
      <c r="G69" s="234" t="s">
        <v>490</v>
      </c>
      <c r="H69" s="229"/>
      <c r="K69" s="251"/>
      <c r="L69" s="133"/>
      <c r="M69" s="254"/>
      <c r="N69" s="254"/>
      <c r="O69" s="133"/>
      <c r="P69" s="134"/>
      <c r="S69" s="115"/>
    </row>
    <row r="70" spans="2:19" ht="12">
      <c r="B70" s="115">
        <v>14</v>
      </c>
      <c r="C70" s="219"/>
      <c r="D70" s="154"/>
      <c r="E70" s="154"/>
      <c r="F70" s="139">
        <v>3</v>
      </c>
      <c r="G70" s="233"/>
      <c r="H70" s="229"/>
      <c r="K70" s="251"/>
      <c r="L70" s="133"/>
      <c r="M70" s="254"/>
      <c r="N70" s="254"/>
      <c r="O70" s="133"/>
      <c r="P70" s="134"/>
      <c r="S70" s="115"/>
    </row>
    <row r="71" spans="3:19" ht="12">
      <c r="C71" s="239" t="s">
        <v>423</v>
      </c>
      <c r="D71" s="237"/>
      <c r="E71" s="237"/>
      <c r="F71" s="238"/>
      <c r="G71" s="238"/>
      <c r="H71" s="135"/>
      <c r="K71" s="251"/>
      <c r="L71" s="133"/>
      <c r="M71" s="254"/>
      <c r="N71" s="254"/>
      <c r="O71" s="133"/>
      <c r="P71" s="134"/>
      <c r="S71" s="115"/>
    </row>
    <row r="72" spans="2:19" ht="12">
      <c r="B72" s="115">
        <v>15</v>
      </c>
      <c r="C72" s="236"/>
      <c r="D72" s="237"/>
      <c r="E72" s="237"/>
      <c r="F72" s="238"/>
      <c r="G72" s="238"/>
      <c r="H72" s="135"/>
      <c r="K72" s="251"/>
      <c r="L72" s="133"/>
      <c r="M72" s="254"/>
      <c r="N72" s="254"/>
      <c r="O72" s="133"/>
      <c r="P72" s="134"/>
      <c r="S72" s="115"/>
    </row>
    <row r="73" spans="3:19" ht="12">
      <c r="C73" s="221" t="s">
        <v>378</v>
      </c>
      <c r="D73" s="154"/>
      <c r="E73" s="154"/>
      <c r="F73" s="140"/>
      <c r="G73" s="226"/>
      <c r="H73" s="229"/>
      <c r="K73" s="251"/>
      <c r="L73" s="133"/>
      <c r="M73" s="254"/>
      <c r="N73" s="254"/>
      <c r="O73" s="133"/>
      <c r="P73" s="134"/>
      <c r="S73" s="115"/>
    </row>
    <row r="74" spans="2:19" ht="12">
      <c r="B74" s="115">
        <v>16</v>
      </c>
      <c r="C74" s="219"/>
      <c r="D74" s="154"/>
      <c r="E74" s="154"/>
      <c r="F74" s="226" t="s">
        <v>489</v>
      </c>
      <c r="G74" s="140"/>
      <c r="H74" s="228"/>
      <c r="K74" s="251"/>
      <c r="L74" s="133"/>
      <c r="M74" s="254"/>
      <c r="N74" s="254"/>
      <c r="O74" s="133"/>
      <c r="P74" s="134"/>
      <c r="S74" s="115"/>
    </row>
    <row r="75" spans="3:19" ht="12">
      <c r="C75" s="219"/>
      <c r="D75" s="154"/>
      <c r="E75" s="154"/>
      <c r="F75" s="139" t="s">
        <v>45</v>
      </c>
      <c r="G75" s="234" t="s">
        <v>490</v>
      </c>
      <c r="H75" s="229"/>
      <c r="K75" s="251"/>
      <c r="L75" s="133"/>
      <c r="M75" s="254"/>
      <c r="N75" s="254"/>
      <c r="O75" s="133"/>
      <c r="P75" s="134"/>
      <c r="S75" s="115"/>
    </row>
    <row r="76" spans="1:19" ht="12">
      <c r="A76" s="133"/>
      <c r="B76" s="115">
        <v>17</v>
      </c>
      <c r="C76" s="219"/>
      <c r="D76" s="154"/>
      <c r="E76" s="154"/>
      <c r="F76" s="139">
        <v>3</v>
      </c>
      <c r="G76" s="233"/>
      <c r="H76" s="229"/>
      <c r="K76" s="251"/>
      <c r="L76" s="133"/>
      <c r="M76" s="254"/>
      <c r="N76" s="254"/>
      <c r="O76" s="133"/>
      <c r="P76" s="134"/>
      <c r="S76" s="115"/>
    </row>
    <row r="77" spans="3:19" ht="12">
      <c r="C77" s="247" t="s">
        <v>424</v>
      </c>
      <c r="D77" s="246"/>
      <c r="E77" s="246"/>
      <c r="F77" s="138"/>
      <c r="G77" s="137"/>
      <c r="H77" s="230"/>
      <c r="K77" s="251"/>
      <c r="L77" s="133"/>
      <c r="M77" s="254"/>
      <c r="N77" s="254"/>
      <c r="O77" s="133"/>
      <c r="P77" s="134"/>
      <c r="S77" s="115"/>
    </row>
    <row r="78" spans="2:16" ht="12">
      <c r="B78" s="137">
        <v>18</v>
      </c>
      <c r="C78" s="245"/>
      <c r="D78" s="246"/>
      <c r="E78" s="138"/>
      <c r="F78" s="138"/>
      <c r="G78" s="137"/>
      <c r="H78" s="230"/>
      <c r="I78" s="137"/>
      <c r="J78" s="137"/>
      <c r="K78" s="252"/>
      <c r="L78" s="137"/>
      <c r="M78" s="254"/>
      <c r="N78" s="254"/>
      <c r="O78" s="133"/>
      <c r="P78" s="134"/>
    </row>
    <row r="79" spans="2:16" ht="12">
      <c r="B79" s="137"/>
      <c r="C79" s="221" t="s">
        <v>378</v>
      </c>
      <c r="D79" s="154"/>
      <c r="E79" s="154"/>
      <c r="F79" s="140"/>
      <c r="G79" s="226"/>
      <c r="H79" s="229"/>
      <c r="I79" s="137"/>
      <c r="J79" s="137"/>
      <c r="K79" s="252"/>
      <c r="L79" s="137"/>
      <c r="M79" s="254"/>
      <c r="N79" s="254"/>
      <c r="O79" s="133"/>
      <c r="P79" s="134"/>
    </row>
    <row r="80" spans="2:16" ht="12">
      <c r="B80" s="137">
        <v>19</v>
      </c>
      <c r="C80" s="219"/>
      <c r="D80" s="154"/>
      <c r="E80" s="154"/>
      <c r="F80" s="226" t="s">
        <v>489</v>
      </c>
      <c r="G80" s="140"/>
      <c r="H80" s="228"/>
      <c r="I80" s="137"/>
      <c r="J80" s="155"/>
      <c r="K80" s="220"/>
      <c r="L80" s="137"/>
      <c r="M80" s="254"/>
      <c r="N80" s="254"/>
      <c r="O80" s="133"/>
      <c r="P80" s="134"/>
    </row>
    <row r="81" spans="2:16" ht="12">
      <c r="B81" s="137"/>
      <c r="C81" s="219"/>
      <c r="D81" s="154"/>
      <c r="E81" s="154"/>
      <c r="F81" s="139" t="s">
        <v>45</v>
      </c>
      <c r="G81" s="234" t="s">
        <v>490</v>
      </c>
      <c r="H81" s="229"/>
      <c r="I81" s="137"/>
      <c r="J81" s="157"/>
      <c r="K81" s="220"/>
      <c r="L81" s="137"/>
      <c r="M81" s="254"/>
      <c r="N81" s="254"/>
      <c r="O81" s="133"/>
      <c r="P81" s="134"/>
    </row>
    <row r="82" spans="2:16" ht="12">
      <c r="B82" s="137">
        <v>20</v>
      </c>
      <c r="C82" s="219"/>
      <c r="D82" s="154"/>
      <c r="E82" s="154"/>
      <c r="F82" s="139">
        <v>3</v>
      </c>
      <c r="G82" s="233"/>
      <c r="H82" s="229"/>
      <c r="I82" s="137"/>
      <c r="J82" s="156"/>
      <c r="K82" s="222"/>
      <c r="L82" s="231"/>
      <c r="M82" s="255"/>
      <c r="N82" s="255"/>
      <c r="O82" s="150"/>
      <c r="P82" s="151"/>
    </row>
    <row r="83" spans="2:14" ht="12">
      <c r="B83" s="137"/>
      <c r="C83" s="156"/>
      <c r="D83" s="156"/>
      <c r="E83" s="137"/>
      <c r="F83" s="137"/>
      <c r="G83" s="137"/>
      <c r="H83" s="137"/>
      <c r="I83" s="137"/>
      <c r="J83" s="156"/>
      <c r="K83" s="156"/>
      <c r="L83" s="137"/>
      <c r="M83" s="137"/>
      <c r="N83" s="137"/>
    </row>
    <row r="84" spans="2:14" ht="12">
      <c r="B84" s="137"/>
      <c r="C84" s="156"/>
      <c r="D84" s="156"/>
      <c r="E84" s="137"/>
      <c r="F84" s="137"/>
      <c r="G84" s="137"/>
      <c r="H84" s="137"/>
      <c r="I84" s="137"/>
      <c r="J84" s="156"/>
      <c r="K84" s="156"/>
      <c r="L84" s="137"/>
      <c r="M84" s="137"/>
      <c r="N84" s="137"/>
    </row>
    <row r="85" ht="12">
      <c r="A85" s="152" t="s">
        <v>427</v>
      </c>
    </row>
    <row r="87" spans="3:11" ht="12">
      <c r="C87" s="153" t="s">
        <v>379</v>
      </c>
      <c r="K87" s="153" t="s">
        <v>380</v>
      </c>
    </row>
    <row r="89" spans="1:3" ht="12">
      <c r="A89" s="133">
        <v>139.4</v>
      </c>
      <c r="B89" s="133">
        <v>140.4</v>
      </c>
      <c r="C89" s="153"/>
    </row>
    <row r="90" spans="1:2" ht="12">
      <c r="A90" s="132"/>
      <c r="B90" s="133"/>
    </row>
    <row r="91" ht="12">
      <c r="B91" s="115">
        <v>0</v>
      </c>
    </row>
    <row r="92" spans="3:16" ht="12">
      <c r="C92" s="217" t="s">
        <v>378</v>
      </c>
      <c r="D92" s="218"/>
      <c r="E92" s="218"/>
      <c r="F92" s="265"/>
      <c r="G92" s="266"/>
      <c r="H92" s="267"/>
      <c r="K92" s="258" t="s">
        <v>46</v>
      </c>
      <c r="L92" s="131" t="s">
        <v>45</v>
      </c>
      <c r="M92" s="256" t="s">
        <v>426</v>
      </c>
      <c r="N92" s="253"/>
      <c r="O92" s="273" t="s">
        <v>490</v>
      </c>
      <c r="P92" s="227"/>
    </row>
    <row r="93" spans="2:16" ht="12">
      <c r="B93" s="115">
        <v>1</v>
      </c>
      <c r="C93" s="268"/>
      <c r="D93" s="269"/>
      <c r="E93" s="269"/>
      <c r="F93" s="270"/>
      <c r="G93" s="271"/>
      <c r="H93" s="272"/>
      <c r="K93" s="259">
        <v>3</v>
      </c>
      <c r="L93" s="139">
        <v>3</v>
      </c>
      <c r="M93" s="254"/>
      <c r="N93" s="254"/>
      <c r="O93" s="143"/>
      <c r="P93" s="229"/>
    </row>
    <row r="94" spans="3:16" ht="12">
      <c r="C94" s="217" t="s">
        <v>378</v>
      </c>
      <c r="D94" s="218"/>
      <c r="E94" s="218"/>
      <c r="F94" s="265"/>
      <c r="G94" s="266"/>
      <c r="H94" s="267"/>
      <c r="K94" s="258" t="s">
        <v>46</v>
      </c>
      <c r="L94" s="237"/>
      <c r="M94" s="254"/>
      <c r="N94" s="254"/>
      <c r="O94" s="260" t="s">
        <v>423</v>
      </c>
      <c r="P94" s="274"/>
    </row>
    <row r="95" spans="2:16" ht="12">
      <c r="B95" s="115">
        <v>2</v>
      </c>
      <c r="C95" s="268"/>
      <c r="D95" s="269"/>
      <c r="E95" s="269"/>
      <c r="F95" s="270"/>
      <c r="G95" s="271"/>
      <c r="H95" s="272"/>
      <c r="K95" s="259">
        <v>3</v>
      </c>
      <c r="L95" s="237"/>
      <c r="M95" s="254"/>
      <c r="N95" s="254"/>
      <c r="O95" s="237"/>
      <c r="P95" s="274"/>
    </row>
    <row r="96" spans="3:16" ht="12">
      <c r="C96" s="217" t="s">
        <v>378</v>
      </c>
      <c r="D96" s="218"/>
      <c r="E96" s="218"/>
      <c r="F96" s="265"/>
      <c r="G96" s="266"/>
      <c r="H96" s="267"/>
      <c r="K96" s="258" t="s">
        <v>46</v>
      </c>
      <c r="L96" s="237"/>
      <c r="M96" s="254"/>
      <c r="N96" s="254"/>
      <c r="O96" s="238"/>
      <c r="P96" s="135"/>
    </row>
    <row r="97" spans="2:16" ht="12">
      <c r="B97" s="115">
        <v>3</v>
      </c>
      <c r="C97" s="268"/>
      <c r="D97" s="269"/>
      <c r="E97" s="269"/>
      <c r="F97" s="270"/>
      <c r="G97" s="271"/>
      <c r="H97" s="272"/>
      <c r="K97" s="259">
        <v>3</v>
      </c>
      <c r="L97" s="237"/>
      <c r="M97" s="254"/>
      <c r="N97" s="254"/>
      <c r="O97" s="238"/>
      <c r="P97" s="135"/>
    </row>
    <row r="98" spans="3:16" ht="12">
      <c r="C98" s="217" t="s">
        <v>378</v>
      </c>
      <c r="D98" s="218"/>
      <c r="E98" s="218"/>
      <c r="F98" s="265"/>
      <c r="G98" s="266"/>
      <c r="H98" s="267"/>
      <c r="K98" s="258" t="s">
        <v>46</v>
      </c>
      <c r="L98" s="139" t="s">
        <v>45</v>
      </c>
      <c r="M98" s="254"/>
      <c r="N98" s="254"/>
      <c r="O98" s="234" t="s">
        <v>490</v>
      </c>
      <c r="P98" s="229"/>
    </row>
    <row r="99" spans="2:16" ht="12">
      <c r="B99" s="115">
        <v>4</v>
      </c>
      <c r="C99" s="268"/>
      <c r="D99" s="269"/>
      <c r="E99" s="269"/>
      <c r="F99" s="270"/>
      <c r="G99" s="271"/>
      <c r="H99" s="272"/>
      <c r="K99" s="259">
        <v>3</v>
      </c>
      <c r="L99" s="139">
        <v>3</v>
      </c>
      <c r="M99" s="254"/>
      <c r="N99" s="254"/>
      <c r="O99" s="143"/>
      <c r="P99" s="229"/>
    </row>
    <row r="100" spans="3:16" ht="12">
      <c r="C100" s="217" t="s">
        <v>378</v>
      </c>
      <c r="D100" s="218"/>
      <c r="E100" s="218"/>
      <c r="F100" s="265"/>
      <c r="G100" s="266"/>
      <c r="H100" s="267"/>
      <c r="K100" s="258" t="s">
        <v>46</v>
      </c>
      <c r="L100" s="133"/>
      <c r="M100" s="254"/>
      <c r="N100" s="254"/>
      <c r="O100" s="133"/>
      <c r="P100" s="134"/>
    </row>
    <row r="101" spans="2:16" ht="12">
      <c r="B101" s="115">
        <v>5</v>
      </c>
      <c r="C101" s="268"/>
      <c r="D101" s="269"/>
      <c r="E101" s="269"/>
      <c r="F101" s="270"/>
      <c r="G101" s="271"/>
      <c r="H101" s="272"/>
      <c r="K101" s="259">
        <v>3</v>
      </c>
      <c r="L101" s="133"/>
      <c r="M101" s="254"/>
      <c r="N101" s="254"/>
      <c r="O101" s="133"/>
      <c r="P101" s="134"/>
    </row>
    <row r="102" spans="3:16" ht="12">
      <c r="C102" s="217" t="s">
        <v>378</v>
      </c>
      <c r="D102" s="218"/>
      <c r="E102" s="218"/>
      <c r="F102" s="265"/>
      <c r="G102" s="266"/>
      <c r="H102" s="267"/>
      <c r="K102" s="258" t="s">
        <v>46</v>
      </c>
      <c r="L102" s="142" t="s">
        <v>422</v>
      </c>
      <c r="M102" s="254"/>
      <c r="N102" s="254"/>
      <c r="O102" s="133"/>
      <c r="P102" s="134"/>
    </row>
    <row r="103" spans="2:16" ht="12">
      <c r="B103" s="115">
        <v>6</v>
      </c>
      <c r="C103" s="268"/>
      <c r="D103" s="269"/>
      <c r="E103" s="269"/>
      <c r="F103" s="270"/>
      <c r="G103" s="271"/>
      <c r="H103" s="272"/>
      <c r="K103" s="259">
        <v>3</v>
      </c>
      <c r="L103" s="142">
        <v>1</v>
      </c>
      <c r="M103" s="254"/>
      <c r="N103" s="254"/>
      <c r="O103" s="133"/>
      <c r="P103" s="134"/>
    </row>
    <row r="104" spans="3:16" ht="12">
      <c r="C104" s="217" t="s">
        <v>378</v>
      </c>
      <c r="D104" s="218"/>
      <c r="E104" s="218"/>
      <c r="F104" s="265"/>
      <c r="G104" s="266"/>
      <c r="H104" s="267"/>
      <c r="K104" s="258" t="s">
        <v>46</v>
      </c>
      <c r="L104" s="139" t="s">
        <v>45</v>
      </c>
      <c r="M104" s="254"/>
      <c r="N104" s="254"/>
      <c r="O104" s="234" t="s">
        <v>490</v>
      </c>
      <c r="P104" s="229"/>
    </row>
    <row r="105" spans="2:16" ht="12">
      <c r="B105" s="115">
        <v>7</v>
      </c>
      <c r="C105" s="268"/>
      <c r="D105" s="269"/>
      <c r="E105" s="269"/>
      <c r="F105" s="270"/>
      <c r="G105" s="271"/>
      <c r="H105" s="272"/>
      <c r="K105" s="259">
        <v>3</v>
      </c>
      <c r="L105" s="139">
        <v>3</v>
      </c>
      <c r="M105" s="254"/>
      <c r="N105" s="254"/>
      <c r="O105" s="143"/>
      <c r="P105" s="229"/>
    </row>
    <row r="106" spans="3:16" ht="12">
      <c r="C106" s="217" t="s">
        <v>378</v>
      </c>
      <c r="D106" s="218"/>
      <c r="E106" s="218"/>
      <c r="F106" s="265"/>
      <c r="G106" s="266"/>
      <c r="H106" s="267"/>
      <c r="K106" s="258" t="s">
        <v>46</v>
      </c>
      <c r="L106" s="237"/>
      <c r="M106" s="254"/>
      <c r="N106" s="254"/>
      <c r="O106" s="260" t="s">
        <v>423</v>
      </c>
      <c r="P106" s="274"/>
    </row>
    <row r="107" spans="2:16" ht="12">
      <c r="B107" s="115">
        <v>8</v>
      </c>
      <c r="C107" s="268"/>
      <c r="D107" s="269"/>
      <c r="E107" s="269"/>
      <c r="F107" s="270"/>
      <c r="G107" s="271"/>
      <c r="H107" s="272"/>
      <c r="K107" s="259">
        <v>3</v>
      </c>
      <c r="L107" s="237"/>
      <c r="M107" s="254"/>
      <c r="N107" s="254"/>
      <c r="O107" s="237"/>
      <c r="P107" s="274"/>
    </row>
    <row r="108" spans="3:16" ht="12">
      <c r="C108" s="217" t="s">
        <v>378</v>
      </c>
      <c r="D108" s="218"/>
      <c r="E108" s="218"/>
      <c r="F108" s="265"/>
      <c r="G108" s="266"/>
      <c r="H108" s="267"/>
      <c r="K108" s="258" t="s">
        <v>46</v>
      </c>
      <c r="L108" s="237"/>
      <c r="M108" s="254"/>
      <c r="N108" s="254"/>
      <c r="O108" s="238"/>
      <c r="P108" s="135"/>
    </row>
    <row r="109" spans="2:16" ht="12">
      <c r="B109" s="115">
        <v>9</v>
      </c>
      <c r="C109" s="268"/>
      <c r="D109" s="269"/>
      <c r="E109" s="269"/>
      <c r="F109" s="270"/>
      <c r="G109" s="271"/>
      <c r="H109" s="272"/>
      <c r="K109" s="259">
        <v>3</v>
      </c>
      <c r="L109" s="237"/>
      <c r="M109" s="254"/>
      <c r="N109" s="254"/>
      <c r="O109" s="238"/>
      <c r="P109" s="135"/>
    </row>
    <row r="110" spans="3:16" ht="12">
      <c r="C110" s="217" t="s">
        <v>378</v>
      </c>
      <c r="D110" s="218"/>
      <c r="E110" s="218"/>
      <c r="F110" s="265"/>
      <c r="G110" s="266"/>
      <c r="H110" s="267"/>
      <c r="K110" s="258" t="s">
        <v>46</v>
      </c>
      <c r="L110" s="139" t="s">
        <v>45</v>
      </c>
      <c r="M110" s="254"/>
      <c r="N110" s="254"/>
      <c r="O110" s="234" t="s">
        <v>490</v>
      </c>
      <c r="P110" s="229"/>
    </row>
    <row r="111" spans="2:16" ht="12">
      <c r="B111" s="115">
        <v>10</v>
      </c>
      <c r="C111" s="268"/>
      <c r="D111" s="269"/>
      <c r="E111" s="269"/>
      <c r="F111" s="270"/>
      <c r="G111" s="271"/>
      <c r="H111" s="272"/>
      <c r="K111" s="259">
        <v>3</v>
      </c>
      <c r="L111" s="139">
        <v>3</v>
      </c>
      <c r="M111" s="254"/>
      <c r="N111" s="254"/>
      <c r="O111" s="143"/>
      <c r="P111" s="229"/>
    </row>
    <row r="112" spans="3:16" ht="12">
      <c r="C112" s="217" t="s">
        <v>378</v>
      </c>
      <c r="D112" s="218"/>
      <c r="E112" s="218"/>
      <c r="F112" s="265"/>
      <c r="G112" s="266"/>
      <c r="H112" s="267"/>
      <c r="K112" s="258" t="s">
        <v>46</v>
      </c>
      <c r="L112" s="133"/>
      <c r="M112" s="254"/>
      <c r="N112" s="254"/>
      <c r="O112" s="261" t="s">
        <v>425</v>
      </c>
      <c r="P112" s="275"/>
    </row>
    <row r="113" spans="2:16" ht="12">
      <c r="B113" s="115">
        <v>11</v>
      </c>
      <c r="C113" s="268"/>
      <c r="D113" s="269"/>
      <c r="E113" s="269"/>
      <c r="F113" s="270"/>
      <c r="G113" s="271"/>
      <c r="H113" s="272"/>
      <c r="K113" s="259">
        <v>3</v>
      </c>
      <c r="L113" s="133"/>
      <c r="M113" s="254"/>
      <c r="N113" s="254"/>
      <c r="O113" s="242"/>
      <c r="P113" s="275"/>
    </row>
    <row r="114" spans="3:16" ht="12">
      <c r="C114" s="217" t="s">
        <v>378</v>
      </c>
      <c r="D114" s="218"/>
      <c r="E114" s="218"/>
      <c r="F114" s="265"/>
      <c r="G114" s="266"/>
      <c r="H114" s="267"/>
      <c r="K114" s="258" t="s">
        <v>46</v>
      </c>
      <c r="L114" s="133"/>
      <c r="M114" s="254"/>
      <c r="N114" s="254"/>
      <c r="O114" s="243"/>
      <c r="P114" s="262"/>
    </row>
    <row r="115" spans="2:16" ht="12">
      <c r="B115" s="115">
        <v>12</v>
      </c>
      <c r="C115" s="268"/>
      <c r="D115" s="269"/>
      <c r="E115" s="269"/>
      <c r="F115" s="270"/>
      <c r="G115" s="271"/>
      <c r="H115" s="272"/>
      <c r="K115" s="259">
        <v>3</v>
      </c>
      <c r="L115" s="133"/>
      <c r="M115" s="254"/>
      <c r="N115" s="254"/>
      <c r="O115" s="243"/>
      <c r="P115" s="262"/>
    </row>
    <row r="116" spans="3:16" ht="12">
      <c r="C116" s="217" t="s">
        <v>378</v>
      </c>
      <c r="D116" s="218"/>
      <c r="E116" s="218"/>
      <c r="F116" s="265"/>
      <c r="G116" s="266"/>
      <c r="H116" s="267"/>
      <c r="K116" s="258" t="s">
        <v>46</v>
      </c>
      <c r="L116" s="139" t="s">
        <v>45</v>
      </c>
      <c r="M116" s="254"/>
      <c r="N116" s="254"/>
      <c r="O116" s="234" t="s">
        <v>490</v>
      </c>
      <c r="P116" s="229"/>
    </row>
    <row r="117" spans="2:16" ht="12">
      <c r="B117" s="115">
        <v>13</v>
      </c>
      <c r="C117" s="268"/>
      <c r="D117" s="269"/>
      <c r="E117" s="269"/>
      <c r="F117" s="270"/>
      <c r="G117" s="271"/>
      <c r="H117" s="272"/>
      <c r="K117" s="259">
        <v>3</v>
      </c>
      <c r="L117" s="139">
        <v>3</v>
      </c>
      <c r="M117" s="254"/>
      <c r="N117" s="254"/>
      <c r="O117" s="143"/>
      <c r="P117" s="229"/>
    </row>
    <row r="118" spans="3:16" ht="12">
      <c r="C118" s="217" t="s">
        <v>378</v>
      </c>
      <c r="D118" s="218"/>
      <c r="E118" s="218"/>
      <c r="F118" s="265"/>
      <c r="G118" s="266"/>
      <c r="H118" s="267"/>
      <c r="K118" s="258" t="s">
        <v>46</v>
      </c>
      <c r="L118" s="237"/>
      <c r="M118" s="254"/>
      <c r="N118" s="254"/>
      <c r="O118" s="260" t="s">
        <v>423</v>
      </c>
      <c r="P118" s="274"/>
    </row>
    <row r="119" spans="2:16" ht="12">
      <c r="B119" s="115">
        <v>14</v>
      </c>
      <c r="C119" s="268"/>
      <c r="D119" s="269"/>
      <c r="E119" s="269"/>
      <c r="F119" s="270"/>
      <c r="G119" s="271"/>
      <c r="H119" s="272"/>
      <c r="K119" s="259">
        <v>3</v>
      </c>
      <c r="L119" s="237"/>
      <c r="M119" s="254"/>
      <c r="N119" s="254"/>
      <c r="O119" s="237"/>
      <c r="P119" s="274"/>
    </row>
    <row r="120" spans="3:16" ht="12">
      <c r="C120" s="217" t="s">
        <v>378</v>
      </c>
      <c r="D120" s="218"/>
      <c r="E120" s="218"/>
      <c r="F120" s="265"/>
      <c r="G120" s="266"/>
      <c r="H120" s="267"/>
      <c r="K120" s="258" t="s">
        <v>46</v>
      </c>
      <c r="L120" s="237"/>
      <c r="M120" s="254"/>
      <c r="N120" s="254"/>
      <c r="O120" s="238"/>
      <c r="P120" s="135"/>
    </row>
    <row r="121" spans="2:16" ht="12">
      <c r="B121" s="115">
        <v>15</v>
      </c>
      <c r="C121" s="268"/>
      <c r="D121" s="269"/>
      <c r="E121" s="269"/>
      <c r="F121" s="270"/>
      <c r="G121" s="271"/>
      <c r="H121" s="272"/>
      <c r="K121" s="259">
        <v>3</v>
      </c>
      <c r="L121" s="237"/>
      <c r="M121" s="254"/>
      <c r="N121" s="254"/>
      <c r="O121" s="238"/>
      <c r="P121" s="135"/>
    </row>
    <row r="122" spans="3:16" ht="12">
      <c r="C122" s="217" t="s">
        <v>378</v>
      </c>
      <c r="D122" s="218"/>
      <c r="E122" s="218"/>
      <c r="F122" s="265"/>
      <c r="G122" s="266"/>
      <c r="H122" s="267"/>
      <c r="K122" s="258" t="s">
        <v>46</v>
      </c>
      <c r="L122" s="139" t="s">
        <v>45</v>
      </c>
      <c r="M122" s="254"/>
      <c r="N122" s="254"/>
      <c r="O122" s="234" t="s">
        <v>490</v>
      </c>
      <c r="P122" s="229"/>
    </row>
    <row r="123" spans="2:16" ht="12">
      <c r="B123" s="115">
        <v>16</v>
      </c>
      <c r="C123" s="268"/>
      <c r="D123" s="269"/>
      <c r="E123" s="269"/>
      <c r="F123" s="270"/>
      <c r="G123" s="271"/>
      <c r="H123" s="272"/>
      <c r="K123" s="259">
        <v>3</v>
      </c>
      <c r="L123" s="139">
        <v>3</v>
      </c>
      <c r="M123" s="254"/>
      <c r="N123" s="254"/>
      <c r="O123" s="143"/>
      <c r="P123" s="229"/>
    </row>
    <row r="124" spans="3:16" ht="12">
      <c r="C124" s="217" t="s">
        <v>378</v>
      </c>
      <c r="D124" s="218"/>
      <c r="E124" s="218"/>
      <c r="F124" s="265"/>
      <c r="G124" s="266"/>
      <c r="H124" s="267"/>
      <c r="K124" s="258" t="s">
        <v>46</v>
      </c>
      <c r="L124" s="133"/>
      <c r="M124" s="254"/>
      <c r="N124" s="254"/>
      <c r="O124" s="263" t="s">
        <v>424</v>
      </c>
      <c r="P124" s="276"/>
    </row>
    <row r="125" spans="1:16" ht="12">
      <c r="A125" s="133"/>
      <c r="B125" s="115">
        <v>17</v>
      </c>
      <c r="C125" s="268"/>
      <c r="D125" s="269"/>
      <c r="E125" s="269"/>
      <c r="F125" s="270"/>
      <c r="G125" s="271"/>
      <c r="H125" s="272"/>
      <c r="K125" s="259">
        <v>3</v>
      </c>
      <c r="L125" s="133"/>
      <c r="M125" s="254"/>
      <c r="N125" s="254"/>
      <c r="O125" s="246"/>
      <c r="P125" s="276"/>
    </row>
    <row r="126" spans="3:16" ht="12">
      <c r="C126" s="217" t="s">
        <v>378</v>
      </c>
      <c r="D126" s="218"/>
      <c r="E126" s="218"/>
      <c r="F126" s="265"/>
      <c r="G126" s="266"/>
      <c r="H126" s="267"/>
      <c r="K126" s="258" t="s">
        <v>46</v>
      </c>
      <c r="L126" s="133"/>
      <c r="M126" s="254"/>
      <c r="N126" s="254"/>
      <c r="O126" s="138"/>
      <c r="P126" s="264"/>
    </row>
    <row r="127" spans="2:16" ht="12">
      <c r="B127" s="137">
        <v>18</v>
      </c>
      <c r="C127" s="268"/>
      <c r="D127" s="269"/>
      <c r="E127" s="269"/>
      <c r="F127" s="270"/>
      <c r="G127" s="271"/>
      <c r="H127" s="272"/>
      <c r="I127" s="137"/>
      <c r="J127" s="137"/>
      <c r="K127" s="259">
        <v>3</v>
      </c>
      <c r="L127" s="137"/>
      <c r="M127" s="254"/>
      <c r="N127" s="254"/>
      <c r="O127" s="138"/>
      <c r="P127" s="264"/>
    </row>
    <row r="128" spans="2:16" ht="12">
      <c r="B128" s="137"/>
      <c r="C128" s="217" t="s">
        <v>378</v>
      </c>
      <c r="D128" s="218"/>
      <c r="E128" s="218"/>
      <c r="F128" s="265"/>
      <c r="G128" s="266"/>
      <c r="H128" s="267"/>
      <c r="I128" s="137"/>
      <c r="J128" s="137"/>
      <c r="K128" s="258" t="s">
        <v>46</v>
      </c>
      <c r="L128" s="139" t="s">
        <v>45</v>
      </c>
      <c r="M128" s="254"/>
      <c r="N128" s="254"/>
      <c r="O128" s="234" t="s">
        <v>490</v>
      </c>
      <c r="P128" s="229"/>
    </row>
    <row r="129" spans="2:16" ht="12">
      <c r="B129" s="137">
        <v>19</v>
      </c>
      <c r="C129" s="268"/>
      <c r="D129" s="269"/>
      <c r="E129" s="269"/>
      <c r="F129" s="270"/>
      <c r="G129" s="271"/>
      <c r="H129" s="272"/>
      <c r="I129" s="137"/>
      <c r="J129" s="155"/>
      <c r="K129" s="259">
        <v>3</v>
      </c>
      <c r="L129" s="139">
        <v>3</v>
      </c>
      <c r="M129" s="254"/>
      <c r="N129" s="254"/>
      <c r="O129" s="143"/>
      <c r="P129" s="229"/>
    </row>
    <row r="130" spans="2:16" ht="12">
      <c r="B130" s="137"/>
      <c r="C130" s="217" t="s">
        <v>378</v>
      </c>
      <c r="D130" s="218"/>
      <c r="E130" s="218"/>
      <c r="F130" s="265"/>
      <c r="G130" s="266"/>
      <c r="H130" s="267"/>
      <c r="I130" s="137"/>
      <c r="J130" s="157"/>
      <c r="K130" s="258" t="s">
        <v>46</v>
      </c>
      <c r="L130" s="237"/>
      <c r="M130" s="254"/>
      <c r="N130" s="254"/>
      <c r="O130" s="260" t="s">
        <v>423</v>
      </c>
      <c r="P130" s="274"/>
    </row>
    <row r="131" spans="2:16" ht="12">
      <c r="B131" s="137">
        <v>20</v>
      </c>
      <c r="C131" s="268"/>
      <c r="D131" s="269"/>
      <c r="E131" s="269"/>
      <c r="F131" s="270"/>
      <c r="G131" s="271"/>
      <c r="H131" s="272"/>
      <c r="I131" s="137"/>
      <c r="J131" s="156"/>
      <c r="K131" s="259">
        <v>3</v>
      </c>
      <c r="L131" s="237"/>
      <c r="M131" s="255"/>
      <c r="N131" s="255"/>
      <c r="O131" s="237"/>
      <c r="P131" s="274"/>
    </row>
    <row r="132" spans="13:16" ht="12">
      <c r="M132" s="133"/>
      <c r="N132" s="133"/>
      <c r="O132" s="133"/>
      <c r="P132" s="133"/>
    </row>
  </sheetData>
  <printOptions/>
  <pageMargins left="0.75" right="0.75" top="0.75" bottom="0.75" header="0.5" footer="0.5"/>
  <pageSetup orientation="landscape" paperSize="9" scale="85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126"/>
  <sheetViews>
    <sheetView workbookViewId="0" topLeftCell="A1">
      <selection activeCell="A1" sqref="A1"/>
    </sheetView>
  </sheetViews>
  <sheetFormatPr defaultColWidth="11.00390625" defaultRowHeight="12.75"/>
  <cols>
    <col min="1" max="2" width="6.75390625" style="115" customWidth="1"/>
    <col min="3" max="18" width="4.75390625" style="115" customWidth="1"/>
    <col min="19" max="21" width="4.75390625" style="132" customWidth="1"/>
    <col min="22" max="22" width="3.75390625" style="132" customWidth="1"/>
    <col min="23" max="23" width="4.75390625" style="132" customWidth="1"/>
    <col min="24" max="16384" width="10.75390625" style="132" customWidth="1"/>
  </cols>
  <sheetData>
    <row r="2" spans="1:12" s="120" customFormat="1" ht="111.75">
      <c r="A2" s="120" t="s">
        <v>492</v>
      </c>
      <c r="B2" s="121" t="s">
        <v>493</v>
      </c>
      <c r="C2" s="122" t="s">
        <v>496</v>
      </c>
      <c r="D2" s="120" t="s">
        <v>497</v>
      </c>
      <c r="E2" s="120" t="s">
        <v>500</v>
      </c>
      <c r="F2" s="120" t="s">
        <v>502</v>
      </c>
      <c r="G2" s="120" t="s">
        <v>428</v>
      </c>
      <c r="H2" s="120" t="s">
        <v>499</v>
      </c>
      <c r="I2" s="120" t="s">
        <v>4</v>
      </c>
      <c r="J2" s="115"/>
      <c r="K2" s="115"/>
      <c r="L2" s="115"/>
    </row>
    <row r="3" spans="1:14" s="126" customFormat="1" ht="12">
      <c r="A3" s="123"/>
      <c r="B3" s="124"/>
      <c r="C3" s="125"/>
      <c r="D3" s="123"/>
      <c r="E3" s="123" t="s">
        <v>494</v>
      </c>
      <c r="F3" s="123" t="s">
        <v>494</v>
      </c>
      <c r="G3" s="123"/>
      <c r="H3" s="123"/>
      <c r="I3" s="123"/>
      <c r="J3" s="115"/>
      <c r="K3" s="115"/>
      <c r="L3" s="115"/>
      <c r="M3" s="123"/>
      <c r="N3" s="123"/>
    </row>
    <row r="4" spans="1:18" ht="12">
      <c r="A4" s="127"/>
      <c r="B4" s="128"/>
      <c r="C4" s="130"/>
      <c r="D4" s="130"/>
      <c r="E4" s="130"/>
      <c r="F4" s="130"/>
      <c r="G4" s="130"/>
      <c r="H4" s="130"/>
      <c r="I4" s="130"/>
      <c r="O4" s="132"/>
      <c r="P4" s="132"/>
      <c r="Q4" s="132"/>
      <c r="R4" s="132"/>
    </row>
    <row r="5" spans="1:18" ht="12">
      <c r="A5" s="133">
        <v>62</v>
      </c>
      <c r="B5" s="134"/>
      <c r="C5" s="137"/>
      <c r="D5" s="137"/>
      <c r="E5" s="137"/>
      <c r="F5" s="137"/>
      <c r="G5" s="137"/>
      <c r="H5" s="143">
        <v>10</v>
      </c>
      <c r="I5" s="137"/>
      <c r="O5" s="132"/>
      <c r="P5" s="132"/>
      <c r="Q5" s="132"/>
      <c r="R5" s="132"/>
    </row>
    <row r="6" spans="1:18" ht="12">
      <c r="A6" s="133">
        <v>75</v>
      </c>
      <c r="B6" s="134"/>
      <c r="C6" s="137"/>
      <c r="D6" s="137"/>
      <c r="E6" s="137"/>
      <c r="F6" s="137"/>
      <c r="G6" s="137"/>
      <c r="H6" s="143">
        <v>10</v>
      </c>
      <c r="I6" s="136">
        <v>5</v>
      </c>
      <c r="O6" s="132"/>
      <c r="P6" s="132"/>
      <c r="Q6" s="132"/>
      <c r="R6" s="132"/>
    </row>
    <row r="7" spans="1:18" ht="12">
      <c r="A7" s="133"/>
      <c r="B7" s="134">
        <v>105</v>
      </c>
      <c r="C7" s="137"/>
      <c r="D7" s="137"/>
      <c r="E7" s="137"/>
      <c r="F7" s="137"/>
      <c r="G7" s="137"/>
      <c r="H7" s="143">
        <v>10</v>
      </c>
      <c r="I7" s="136">
        <v>5</v>
      </c>
      <c r="O7" s="132"/>
      <c r="P7" s="132"/>
      <c r="Q7" s="132"/>
      <c r="R7" s="132"/>
    </row>
    <row r="8" spans="1:18" ht="12">
      <c r="A8" s="133"/>
      <c r="B8" s="134">
        <v>113</v>
      </c>
      <c r="C8" s="137"/>
      <c r="D8" s="137"/>
      <c r="E8" s="137"/>
      <c r="F8" s="137"/>
      <c r="G8" s="137"/>
      <c r="H8" s="143">
        <v>10</v>
      </c>
      <c r="I8" s="137"/>
      <c r="O8" s="132"/>
      <c r="P8" s="132"/>
      <c r="Q8" s="132"/>
      <c r="R8" s="132"/>
    </row>
    <row r="9" spans="1:18" ht="12">
      <c r="A9" s="133"/>
      <c r="B9" s="134"/>
      <c r="C9" s="137"/>
      <c r="D9" s="137"/>
      <c r="E9" s="137"/>
      <c r="F9" s="137"/>
      <c r="G9" s="137"/>
      <c r="H9" s="137"/>
      <c r="I9" s="137"/>
      <c r="O9" s="132"/>
      <c r="P9" s="132"/>
      <c r="Q9" s="132"/>
      <c r="R9" s="132"/>
    </row>
    <row r="10" spans="1:18" ht="12">
      <c r="A10" s="133">
        <v>230</v>
      </c>
      <c r="B10" s="134"/>
      <c r="C10" s="137"/>
      <c r="D10" s="137"/>
      <c r="E10" s="137"/>
      <c r="F10" s="137"/>
      <c r="G10" s="138">
        <v>5</v>
      </c>
      <c r="H10" s="137"/>
      <c r="I10" s="137"/>
      <c r="O10" s="132"/>
      <c r="P10" s="132"/>
      <c r="Q10" s="132"/>
      <c r="R10" s="132"/>
    </row>
    <row r="11" spans="1:18" ht="12">
      <c r="A11" s="133">
        <v>324</v>
      </c>
      <c r="B11" s="134"/>
      <c r="C11" s="137"/>
      <c r="D11" s="137"/>
      <c r="E11" s="137"/>
      <c r="F11" s="280">
        <v>10</v>
      </c>
      <c r="G11" s="138">
        <v>5</v>
      </c>
      <c r="H11" s="137"/>
      <c r="I11" s="137"/>
      <c r="O11" s="132"/>
      <c r="P11" s="132"/>
      <c r="Q11" s="132"/>
      <c r="R11" s="132"/>
    </row>
    <row r="12" spans="1:18" ht="12">
      <c r="A12" s="133">
        <v>331.6</v>
      </c>
      <c r="B12" s="134"/>
      <c r="C12" s="137"/>
      <c r="D12" s="140">
        <v>3</v>
      </c>
      <c r="E12" s="137"/>
      <c r="F12" s="280">
        <v>10</v>
      </c>
      <c r="G12" s="138">
        <v>5</v>
      </c>
      <c r="H12" s="137"/>
      <c r="I12" s="137"/>
      <c r="O12" s="132"/>
      <c r="P12" s="132"/>
      <c r="Q12" s="132"/>
      <c r="R12" s="132"/>
    </row>
    <row r="13" spans="1:18" ht="12">
      <c r="A13" s="133">
        <v>332.6</v>
      </c>
      <c r="B13" s="134"/>
      <c r="C13" s="144">
        <v>3</v>
      </c>
      <c r="D13" s="140">
        <v>3</v>
      </c>
      <c r="E13" s="137"/>
      <c r="F13" s="280">
        <v>10</v>
      </c>
      <c r="G13" s="138">
        <v>5</v>
      </c>
      <c r="H13" s="137"/>
      <c r="I13" s="137"/>
      <c r="O13" s="132"/>
      <c r="P13" s="132"/>
      <c r="Q13" s="132"/>
      <c r="R13" s="132"/>
    </row>
    <row r="14" spans="1:18" ht="12">
      <c r="A14" s="133">
        <v>333.25</v>
      </c>
      <c r="B14" s="134">
        <v>334.25</v>
      </c>
      <c r="C14" s="144">
        <v>3</v>
      </c>
      <c r="D14" s="140">
        <v>3</v>
      </c>
      <c r="E14" s="279">
        <v>20</v>
      </c>
      <c r="F14" s="280">
        <v>10</v>
      </c>
      <c r="G14" s="138">
        <v>5</v>
      </c>
      <c r="H14" s="137"/>
      <c r="I14" s="137"/>
      <c r="O14" s="132"/>
      <c r="P14" s="132"/>
      <c r="Q14" s="132"/>
      <c r="R14" s="132"/>
    </row>
    <row r="15" spans="1:18" ht="12">
      <c r="A15" s="288">
        <v>334.25</v>
      </c>
      <c r="B15" s="300">
        <v>334.6</v>
      </c>
      <c r="C15" s="290">
        <v>3</v>
      </c>
      <c r="D15" s="291">
        <v>3</v>
      </c>
      <c r="E15" s="292">
        <v>10</v>
      </c>
      <c r="F15" s="293">
        <v>10</v>
      </c>
      <c r="G15" s="294">
        <v>5</v>
      </c>
      <c r="H15" s="295"/>
      <c r="I15" s="296"/>
      <c r="J15" s="153" t="s">
        <v>346</v>
      </c>
      <c r="O15" s="132"/>
      <c r="P15" s="132"/>
      <c r="Q15" s="132"/>
      <c r="R15" s="132"/>
    </row>
    <row r="16" spans="1:18" ht="12">
      <c r="A16" s="288">
        <v>334.6</v>
      </c>
      <c r="B16" s="300">
        <v>335.75</v>
      </c>
      <c r="C16" s="297">
        <v>1</v>
      </c>
      <c r="D16" s="295"/>
      <c r="E16" s="298">
        <v>5</v>
      </c>
      <c r="F16" s="299">
        <v>5</v>
      </c>
      <c r="G16" s="294">
        <v>5</v>
      </c>
      <c r="H16" s="295"/>
      <c r="I16" s="296"/>
      <c r="J16" s="153" t="s">
        <v>347</v>
      </c>
      <c r="O16" s="132"/>
      <c r="P16" s="132"/>
      <c r="Q16" s="132"/>
      <c r="R16" s="132"/>
    </row>
    <row r="17" spans="1:18" ht="12">
      <c r="A17" s="133">
        <v>335.75</v>
      </c>
      <c r="B17" s="134">
        <v>336.75</v>
      </c>
      <c r="C17" s="144">
        <v>3</v>
      </c>
      <c r="D17" s="140">
        <v>3</v>
      </c>
      <c r="E17" s="279">
        <v>20</v>
      </c>
      <c r="F17" s="280">
        <v>10</v>
      </c>
      <c r="G17" s="138">
        <v>5</v>
      </c>
      <c r="H17" s="137"/>
      <c r="I17" s="137"/>
      <c r="O17" s="132"/>
      <c r="P17" s="132"/>
      <c r="Q17" s="132"/>
      <c r="R17" s="132"/>
    </row>
    <row r="18" spans="1:18" ht="12">
      <c r="A18" s="133">
        <v>346</v>
      </c>
      <c r="B18" s="134"/>
      <c r="C18" s="137"/>
      <c r="D18" s="137"/>
      <c r="E18" s="137"/>
      <c r="F18" s="280">
        <v>10</v>
      </c>
      <c r="G18" s="138">
        <v>5</v>
      </c>
      <c r="H18" s="137"/>
      <c r="I18" s="137"/>
      <c r="O18" s="132"/>
      <c r="P18" s="132"/>
      <c r="Q18" s="132"/>
      <c r="R18" s="132"/>
    </row>
    <row r="19" spans="1:18" ht="12">
      <c r="A19" s="133"/>
      <c r="B19" s="134">
        <v>360</v>
      </c>
      <c r="C19" s="137"/>
      <c r="D19" s="137"/>
      <c r="E19" s="137"/>
      <c r="F19" s="137"/>
      <c r="G19" s="138">
        <v>5</v>
      </c>
      <c r="H19" s="137"/>
      <c r="I19" s="137"/>
      <c r="O19" s="132"/>
      <c r="P19" s="132"/>
      <c r="Q19" s="132"/>
      <c r="R19" s="132"/>
    </row>
    <row r="20" spans="1:18" ht="12">
      <c r="A20" s="150"/>
      <c r="B20" s="151"/>
      <c r="C20" s="231"/>
      <c r="D20" s="231"/>
      <c r="E20" s="231"/>
      <c r="F20" s="231"/>
      <c r="G20" s="231"/>
      <c r="H20" s="231"/>
      <c r="I20" s="231"/>
      <c r="O20" s="132"/>
      <c r="P20" s="132"/>
      <c r="Q20" s="132"/>
      <c r="R20" s="132"/>
    </row>
    <row r="21" spans="1:18" ht="12">
      <c r="A21" s="133"/>
      <c r="B21" s="134"/>
      <c r="C21" s="133">
        <v>253</v>
      </c>
      <c r="D21" s="133">
        <v>133</v>
      </c>
      <c r="E21" s="133">
        <v>31</v>
      </c>
      <c r="F21" s="133">
        <v>244</v>
      </c>
      <c r="G21" s="133">
        <v>2600</v>
      </c>
      <c r="H21" s="133">
        <v>510</v>
      </c>
      <c r="I21" s="133">
        <v>600</v>
      </c>
      <c r="O21" s="132"/>
      <c r="P21" s="132"/>
      <c r="Q21" s="132"/>
      <c r="R21" s="132"/>
    </row>
    <row r="23" ht="12">
      <c r="A23" s="152" t="s">
        <v>382</v>
      </c>
    </row>
    <row r="24" ht="12">
      <c r="B24" s="153" t="s">
        <v>340</v>
      </c>
    </row>
    <row r="25" ht="12">
      <c r="B25" s="153" t="s">
        <v>341</v>
      </c>
    </row>
    <row r="26" ht="12">
      <c r="B26" s="153" t="s">
        <v>342</v>
      </c>
    </row>
    <row r="27" ht="12">
      <c r="B27" s="303" t="s">
        <v>349</v>
      </c>
    </row>
    <row r="28" ht="12">
      <c r="B28" s="153"/>
    </row>
    <row r="30" ht="12">
      <c r="A30" s="152" t="s">
        <v>427</v>
      </c>
    </row>
    <row r="32" spans="3:11" ht="12">
      <c r="C32" s="153" t="s">
        <v>379</v>
      </c>
      <c r="K32" s="153" t="s">
        <v>380</v>
      </c>
    </row>
    <row r="33" spans="1:3" ht="12">
      <c r="A33" s="115">
        <v>333.25</v>
      </c>
      <c r="B33" s="133">
        <v>334.6</v>
      </c>
      <c r="C33" s="153"/>
    </row>
    <row r="34" spans="1:2" ht="12">
      <c r="A34" s="133">
        <v>335.75</v>
      </c>
      <c r="B34" s="133">
        <v>336.75</v>
      </c>
    </row>
    <row r="35" ht="12">
      <c r="B35" s="115">
        <v>0</v>
      </c>
    </row>
    <row r="36" spans="3:19" ht="12">
      <c r="C36" s="217" t="s">
        <v>378</v>
      </c>
      <c r="D36" s="218"/>
      <c r="E36" s="218"/>
      <c r="F36" s="304" t="s">
        <v>423</v>
      </c>
      <c r="G36" s="305"/>
      <c r="H36" s="281"/>
      <c r="K36" s="248"/>
      <c r="L36" s="249"/>
      <c r="M36" s="287"/>
      <c r="N36" s="130"/>
      <c r="O36" s="127"/>
      <c r="P36" s="128"/>
      <c r="S36" s="115"/>
    </row>
    <row r="37" spans="2:19" ht="12">
      <c r="B37" s="115">
        <v>1</v>
      </c>
      <c r="C37" s="219"/>
      <c r="D37" s="154"/>
      <c r="E37" s="154"/>
      <c r="F37" s="237"/>
      <c r="G37" s="237"/>
      <c r="H37" s="282"/>
      <c r="K37" s="250"/>
      <c r="L37" s="156"/>
      <c r="M37" s="137"/>
      <c r="N37" s="137"/>
      <c r="O37" s="133"/>
      <c r="P37" s="134"/>
      <c r="S37" s="115"/>
    </row>
    <row r="38" spans="3:19" ht="12">
      <c r="C38" s="219"/>
      <c r="D38" s="154"/>
      <c r="E38" s="154"/>
      <c r="F38" s="238"/>
      <c r="G38" s="260"/>
      <c r="H38" s="135"/>
      <c r="K38" s="220"/>
      <c r="L38" s="156"/>
      <c r="M38" s="137"/>
      <c r="N38" s="137"/>
      <c r="O38" s="133"/>
      <c r="P38" s="134"/>
      <c r="S38" s="115"/>
    </row>
    <row r="39" spans="2:19" ht="12">
      <c r="B39" s="115">
        <v>2</v>
      </c>
      <c r="C39" s="219"/>
      <c r="D39" s="154"/>
      <c r="E39" s="154"/>
      <c r="F39" s="238"/>
      <c r="G39" s="283"/>
      <c r="H39" s="135"/>
      <c r="K39" s="220"/>
      <c r="L39" s="156"/>
      <c r="M39" s="137"/>
      <c r="N39" s="137"/>
      <c r="O39" s="133"/>
      <c r="P39" s="134"/>
      <c r="S39" s="115"/>
    </row>
    <row r="40" spans="3:19" ht="12">
      <c r="C40" s="220"/>
      <c r="D40" s="286" t="s">
        <v>345</v>
      </c>
      <c r="E40" s="284" t="s">
        <v>484</v>
      </c>
      <c r="F40" s="238"/>
      <c r="G40" s="238"/>
      <c r="H40" s="135"/>
      <c r="K40" s="220"/>
      <c r="L40" s="156"/>
      <c r="M40" s="137"/>
      <c r="N40" s="137"/>
      <c r="O40" s="133"/>
      <c r="P40" s="134"/>
      <c r="S40" s="115"/>
    </row>
    <row r="41" spans="2:19" ht="12">
      <c r="B41" s="115">
        <v>3</v>
      </c>
      <c r="C41" s="220"/>
      <c r="D41" s="286">
        <v>5</v>
      </c>
      <c r="E41" s="285">
        <v>5</v>
      </c>
      <c r="F41" s="238"/>
      <c r="G41" s="238"/>
      <c r="H41" s="135"/>
      <c r="K41" s="220"/>
      <c r="L41" s="156"/>
      <c r="M41" s="137"/>
      <c r="N41" s="137"/>
      <c r="O41" s="133"/>
      <c r="P41" s="134"/>
      <c r="S41" s="115"/>
    </row>
    <row r="42" spans="3:19" ht="12">
      <c r="C42" s="221" t="s">
        <v>378</v>
      </c>
      <c r="D42" s="154"/>
      <c r="E42" s="154"/>
      <c r="F42" s="301" t="s">
        <v>348</v>
      </c>
      <c r="G42" s="301"/>
      <c r="H42" s="264"/>
      <c r="J42" s="137"/>
      <c r="K42" s="220"/>
      <c r="L42" s="156"/>
      <c r="M42" s="137"/>
      <c r="N42" s="137"/>
      <c r="O42" s="133"/>
      <c r="P42" s="134"/>
      <c r="S42" s="115"/>
    </row>
    <row r="43" spans="2:19" ht="12">
      <c r="B43" s="115">
        <v>4</v>
      </c>
      <c r="C43" s="219"/>
      <c r="D43" s="154"/>
      <c r="E43" s="154"/>
      <c r="F43" s="301"/>
      <c r="G43" s="138"/>
      <c r="H43" s="302"/>
      <c r="J43" s="137"/>
      <c r="K43" s="220"/>
      <c r="L43" s="156"/>
      <c r="M43" s="137"/>
      <c r="N43" s="137"/>
      <c r="O43" s="133"/>
      <c r="P43" s="134"/>
      <c r="S43" s="115"/>
    </row>
    <row r="44" spans="3:19" ht="12">
      <c r="C44" s="219"/>
      <c r="D44" s="154"/>
      <c r="E44" s="154"/>
      <c r="F44" s="138"/>
      <c r="G44" s="263"/>
      <c r="H44" s="264"/>
      <c r="J44" s="155"/>
      <c r="K44" s="220"/>
      <c r="L44" s="156"/>
      <c r="M44" s="137"/>
      <c r="N44" s="137"/>
      <c r="O44" s="133"/>
      <c r="P44" s="134"/>
      <c r="S44" s="115"/>
    </row>
    <row r="45" spans="2:19" ht="12">
      <c r="B45" s="115">
        <v>5</v>
      </c>
      <c r="C45" s="219"/>
      <c r="D45" s="154"/>
      <c r="E45" s="154"/>
      <c r="F45" s="138"/>
      <c r="G45" s="138"/>
      <c r="H45" s="264"/>
      <c r="J45" s="157"/>
      <c r="K45" s="220"/>
      <c r="L45" s="156"/>
      <c r="M45" s="137"/>
      <c r="N45" s="137"/>
      <c r="O45" s="133"/>
      <c r="P45" s="134"/>
      <c r="S45" s="115"/>
    </row>
    <row r="46" spans="3:19" ht="12">
      <c r="C46" s="220"/>
      <c r="D46" s="156"/>
      <c r="E46" s="156"/>
      <c r="F46" s="137"/>
      <c r="G46" s="137"/>
      <c r="H46" s="230"/>
      <c r="J46" s="156"/>
      <c r="K46" s="220"/>
      <c r="L46" s="156"/>
      <c r="M46" s="137"/>
      <c r="N46" s="137"/>
      <c r="O46" s="133"/>
      <c r="P46" s="134"/>
      <c r="S46" s="115"/>
    </row>
    <row r="47" spans="2:19" ht="12">
      <c r="B47" s="115">
        <v>6</v>
      </c>
      <c r="C47" s="220"/>
      <c r="D47" s="156"/>
      <c r="E47" s="156"/>
      <c r="F47" s="137"/>
      <c r="G47" s="137"/>
      <c r="H47" s="230"/>
      <c r="J47" s="156"/>
      <c r="K47" s="220"/>
      <c r="L47" s="156"/>
      <c r="M47" s="137"/>
      <c r="N47" s="137"/>
      <c r="O47" s="133"/>
      <c r="P47" s="134"/>
      <c r="S47" s="115"/>
    </row>
    <row r="48" spans="3:19" ht="12">
      <c r="C48" s="221" t="s">
        <v>378</v>
      </c>
      <c r="D48" s="154"/>
      <c r="E48" s="154"/>
      <c r="F48" s="260" t="s">
        <v>423</v>
      </c>
      <c r="G48" s="237"/>
      <c r="H48" s="135"/>
      <c r="J48" s="156"/>
      <c r="K48" s="220"/>
      <c r="L48" s="156"/>
      <c r="M48" s="137"/>
      <c r="N48" s="137"/>
      <c r="O48" s="133"/>
      <c r="P48" s="134"/>
      <c r="S48" s="115"/>
    </row>
    <row r="49" spans="2:19" ht="12">
      <c r="B49" s="115">
        <v>7</v>
      </c>
      <c r="C49" s="219"/>
      <c r="D49" s="154"/>
      <c r="E49" s="154"/>
      <c r="F49" s="237"/>
      <c r="G49" s="237"/>
      <c r="H49" s="282"/>
      <c r="K49" s="220"/>
      <c r="L49" s="156"/>
      <c r="M49" s="137"/>
      <c r="N49" s="137"/>
      <c r="O49" s="133"/>
      <c r="P49" s="134"/>
      <c r="S49" s="115"/>
    </row>
    <row r="50" spans="3:19" ht="12">
      <c r="C50" s="219"/>
      <c r="D50" s="154"/>
      <c r="E50" s="154"/>
      <c r="F50" s="238"/>
      <c r="G50" s="260"/>
      <c r="H50" s="135"/>
      <c r="K50" s="220"/>
      <c r="L50" s="156"/>
      <c r="M50" s="137"/>
      <c r="N50" s="137"/>
      <c r="O50" s="133"/>
      <c r="P50" s="134"/>
      <c r="S50" s="115"/>
    </row>
    <row r="51" spans="2:19" ht="12">
      <c r="B51" s="115">
        <v>8</v>
      </c>
      <c r="C51" s="219"/>
      <c r="D51" s="154"/>
      <c r="E51" s="154"/>
      <c r="F51" s="238"/>
      <c r="G51" s="283"/>
      <c r="H51" s="135"/>
      <c r="K51" s="220"/>
      <c r="L51" s="156"/>
      <c r="M51" s="137"/>
      <c r="N51" s="137"/>
      <c r="O51" s="133"/>
      <c r="P51" s="134"/>
      <c r="S51" s="115"/>
    </row>
    <row r="52" spans="3:19" ht="12">
      <c r="C52" s="220"/>
      <c r="D52" s="286" t="s">
        <v>345</v>
      </c>
      <c r="E52" s="284" t="s">
        <v>484</v>
      </c>
      <c r="F52" s="238"/>
      <c r="G52" s="238"/>
      <c r="H52" s="135"/>
      <c r="K52" s="220"/>
      <c r="L52" s="156"/>
      <c r="M52" s="137"/>
      <c r="N52" s="137"/>
      <c r="O52" s="133"/>
      <c r="P52" s="134"/>
      <c r="S52" s="115"/>
    </row>
    <row r="53" spans="2:19" ht="12">
      <c r="B53" s="115">
        <v>9</v>
      </c>
      <c r="C53" s="220"/>
      <c r="D53" s="286">
        <v>5</v>
      </c>
      <c r="E53" s="285">
        <v>5</v>
      </c>
      <c r="F53" s="238"/>
      <c r="G53" s="238"/>
      <c r="H53" s="135"/>
      <c r="K53" s="220"/>
      <c r="L53" s="156"/>
      <c r="M53" s="137"/>
      <c r="N53" s="137"/>
      <c r="O53" s="133"/>
      <c r="P53" s="134"/>
      <c r="S53" s="115"/>
    </row>
    <row r="54" spans="3:19" ht="12">
      <c r="C54" s="221" t="s">
        <v>378</v>
      </c>
      <c r="D54" s="154"/>
      <c r="E54" s="154"/>
      <c r="F54" s="301" t="s">
        <v>348</v>
      </c>
      <c r="G54" s="301"/>
      <c r="H54" s="264"/>
      <c r="K54" s="220"/>
      <c r="L54" s="156"/>
      <c r="M54" s="137"/>
      <c r="N54" s="137"/>
      <c r="O54" s="133"/>
      <c r="P54" s="134"/>
      <c r="S54" s="115"/>
    </row>
    <row r="55" spans="2:19" ht="12">
      <c r="B55" s="115">
        <v>10</v>
      </c>
      <c r="C55" s="219"/>
      <c r="D55" s="154"/>
      <c r="E55" s="154"/>
      <c r="F55" s="301"/>
      <c r="G55" s="138"/>
      <c r="H55" s="302"/>
      <c r="K55" s="220"/>
      <c r="L55" s="156"/>
      <c r="M55" s="137"/>
      <c r="N55" s="137"/>
      <c r="O55" s="133"/>
      <c r="P55" s="134"/>
      <c r="S55" s="115"/>
    </row>
    <row r="56" spans="3:19" ht="12">
      <c r="C56" s="219"/>
      <c r="D56" s="154"/>
      <c r="E56" s="154"/>
      <c r="F56" s="138"/>
      <c r="G56" s="263"/>
      <c r="H56" s="264"/>
      <c r="K56" s="220"/>
      <c r="L56" s="156"/>
      <c r="M56" s="137"/>
      <c r="N56" s="137"/>
      <c r="O56" s="133"/>
      <c r="P56" s="134"/>
      <c r="S56" s="115"/>
    </row>
    <row r="57" spans="2:19" ht="12">
      <c r="B57" s="115">
        <v>11</v>
      </c>
      <c r="C57" s="219"/>
      <c r="D57" s="154"/>
      <c r="E57" s="154"/>
      <c r="F57" s="138"/>
      <c r="G57" s="138"/>
      <c r="H57" s="264"/>
      <c r="K57" s="220"/>
      <c r="L57" s="156"/>
      <c r="M57" s="137"/>
      <c r="N57" s="137"/>
      <c r="O57" s="133"/>
      <c r="P57" s="134"/>
      <c r="S57" s="115"/>
    </row>
    <row r="58" spans="3:19" ht="12">
      <c r="C58" s="220"/>
      <c r="D58" s="156"/>
      <c r="E58" s="156"/>
      <c r="F58" s="137"/>
      <c r="G58" s="137"/>
      <c r="H58" s="230"/>
      <c r="K58" s="251"/>
      <c r="L58" s="133"/>
      <c r="M58" s="137"/>
      <c r="N58" s="137"/>
      <c r="O58" s="133"/>
      <c r="P58" s="134"/>
      <c r="S58" s="115"/>
    </row>
    <row r="59" spans="2:19" ht="12">
      <c r="B59" s="115">
        <v>12</v>
      </c>
      <c r="C59" s="220"/>
      <c r="D59" s="156"/>
      <c r="E59" s="156"/>
      <c r="F59" s="137"/>
      <c r="G59" s="137"/>
      <c r="H59" s="230"/>
      <c r="K59" s="251"/>
      <c r="L59" s="133"/>
      <c r="M59" s="137"/>
      <c r="N59" s="137"/>
      <c r="O59" s="133"/>
      <c r="P59" s="134"/>
      <c r="S59" s="115"/>
    </row>
    <row r="60" spans="3:19" ht="12">
      <c r="C60" s="221" t="s">
        <v>378</v>
      </c>
      <c r="D60" s="154"/>
      <c r="E60" s="154"/>
      <c r="F60" s="260" t="s">
        <v>423</v>
      </c>
      <c r="G60" s="237"/>
      <c r="H60" s="135"/>
      <c r="K60" s="251"/>
      <c r="L60" s="133"/>
      <c r="M60" s="137"/>
      <c r="N60" s="137"/>
      <c r="O60" s="133"/>
      <c r="P60" s="134"/>
      <c r="S60" s="115"/>
    </row>
    <row r="61" spans="2:19" ht="12">
      <c r="B61" s="115">
        <v>13</v>
      </c>
      <c r="C61" s="219"/>
      <c r="D61" s="154"/>
      <c r="E61" s="154"/>
      <c r="F61" s="237"/>
      <c r="G61" s="237"/>
      <c r="H61" s="282"/>
      <c r="K61" s="251"/>
      <c r="L61" s="133"/>
      <c r="M61" s="137"/>
      <c r="N61" s="137"/>
      <c r="O61" s="133"/>
      <c r="P61" s="134"/>
      <c r="S61" s="115"/>
    </row>
    <row r="62" spans="3:19" ht="12">
      <c r="C62" s="219"/>
      <c r="D62" s="154"/>
      <c r="E62" s="154"/>
      <c r="F62" s="238"/>
      <c r="G62" s="260"/>
      <c r="H62" s="135"/>
      <c r="K62" s="251"/>
      <c r="L62" s="133"/>
      <c r="M62" s="137"/>
      <c r="N62" s="137"/>
      <c r="O62" s="133"/>
      <c r="P62" s="134"/>
      <c r="S62" s="115"/>
    </row>
    <row r="63" spans="2:19" ht="12">
      <c r="B63" s="115">
        <v>14</v>
      </c>
      <c r="C63" s="219"/>
      <c r="D63" s="154"/>
      <c r="E63" s="154"/>
      <c r="F63" s="238"/>
      <c r="G63" s="283"/>
      <c r="H63" s="135"/>
      <c r="K63" s="251"/>
      <c r="L63" s="133"/>
      <c r="M63" s="137"/>
      <c r="N63" s="137"/>
      <c r="O63" s="133"/>
      <c r="P63" s="134"/>
      <c r="S63" s="115"/>
    </row>
    <row r="64" spans="3:19" ht="12">
      <c r="C64" s="220"/>
      <c r="D64" s="286" t="s">
        <v>345</v>
      </c>
      <c r="E64" s="284" t="s">
        <v>484</v>
      </c>
      <c r="F64" s="238"/>
      <c r="G64" s="238"/>
      <c r="H64" s="135"/>
      <c r="K64" s="251"/>
      <c r="L64" s="133"/>
      <c r="M64" s="137"/>
      <c r="N64" s="137"/>
      <c r="O64" s="133"/>
      <c r="P64" s="134"/>
      <c r="S64" s="115"/>
    </row>
    <row r="65" spans="2:19" ht="12">
      <c r="B65" s="115">
        <v>15</v>
      </c>
      <c r="C65" s="220"/>
      <c r="D65" s="286">
        <v>5</v>
      </c>
      <c r="E65" s="285">
        <v>5</v>
      </c>
      <c r="F65" s="238"/>
      <c r="G65" s="238"/>
      <c r="H65" s="135"/>
      <c r="K65" s="251"/>
      <c r="L65" s="133"/>
      <c r="M65" s="137"/>
      <c r="N65" s="137"/>
      <c r="O65" s="133"/>
      <c r="P65" s="134"/>
      <c r="S65" s="115"/>
    </row>
    <row r="66" spans="3:19" ht="12">
      <c r="C66" s="221" t="s">
        <v>378</v>
      </c>
      <c r="D66" s="154"/>
      <c r="E66" s="154"/>
      <c r="F66" s="301" t="s">
        <v>348</v>
      </c>
      <c r="G66" s="301"/>
      <c r="H66" s="264"/>
      <c r="K66" s="251"/>
      <c r="L66" s="133"/>
      <c r="M66" s="137"/>
      <c r="N66" s="137"/>
      <c r="O66" s="133"/>
      <c r="P66" s="134"/>
      <c r="S66" s="115"/>
    </row>
    <row r="67" spans="2:19" ht="12">
      <c r="B67" s="115">
        <v>16</v>
      </c>
      <c r="C67" s="219"/>
      <c r="D67" s="154"/>
      <c r="E67" s="154"/>
      <c r="F67" s="301"/>
      <c r="G67" s="138"/>
      <c r="H67" s="302"/>
      <c r="K67" s="251"/>
      <c r="L67" s="133"/>
      <c r="M67" s="137"/>
      <c r="N67" s="137"/>
      <c r="O67" s="133"/>
      <c r="P67" s="134"/>
      <c r="S67" s="115"/>
    </row>
    <row r="68" spans="3:19" ht="12">
      <c r="C68" s="219"/>
      <c r="D68" s="154"/>
      <c r="E68" s="154"/>
      <c r="F68" s="138"/>
      <c r="G68" s="263"/>
      <c r="H68" s="264"/>
      <c r="K68" s="251"/>
      <c r="L68" s="133"/>
      <c r="M68" s="137"/>
      <c r="N68" s="137"/>
      <c r="O68" s="133"/>
      <c r="P68" s="134"/>
      <c r="S68" s="115"/>
    </row>
    <row r="69" spans="1:19" ht="12">
      <c r="A69" s="133"/>
      <c r="B69" s="115">
        <v>17</v>
      </c>
      <c r="C69" s="219"/>
      <c r="D69" s="154"/>
      <c r="E69" s="154"/>
      <c r="F69" s="138"/>
      <c r="G69" s="138"/>
      <c r="H69" s="264"/>
      <c r="K69" s="251"/>
      <c r="L69" s="133"/>
      <c r="M69" s="137"/>
      <c r="N69" s="137"/>
      <c r="O69" s="133"/>
      <c r="P69" s="134"/>
      <c r="S69" s="115"/>
    </row>
    <row r="70" spans="3:19" ht="12">
      <c r="C70" s="220"/>
      <c r="D70" s="156"/>
      <c r="E70" s="156"/>
      <c r="F70" s="137"/>
      <c r="G70" s="137"/>
      <c r="H70" s="230"/>
      <c r="K70" s="251"/>
      <c r="L70" s="133"/>
      <c r="M70" s="137"/>
      <c r="N70" s="137"/>
      <c r="O70" s="133"/>
      <c r="P70" s="134"/>
      <c r="S70" s="115"/>
    </row>
    <row r="71" spans="2:16" ht="12">
      <c r="B71" s="137">
        <v>18</v>
      </c>
      <c r="C71" s="220"/>
      <c r="D71" s="156"/>
      <c r="E71" s="156"/>
      <c r="F71" s="137"/>
      <c r="G71" s="137"/>
      <c r="H71" s="230"/>
      <c r="I71" s="137"/>
      <c r="K71" s="251"/>
      <c r="L71" s="133"/>
      <c r="M71" s="137"/>
      <c r="N71" s="137"/>
      <c r="O71" s="133"/>
      <c r="P71" s="134"/>
    </row>
    <row r="72" spans="2:16" ht="12">
      <c r="B72" s="137"/>
      <c r="C72" s="221" t="s">
        <v>378</v>
      </c>
      <c r="D72" s="154"/>
      <c r="E72" s="154"/>
      <c r="F72" s="260" t="s">
        <v>423</v>
      </c>
      <c r="G72" s="237"/>
      <c r="H72" s="135"/>
      <c r="I72" s="137"/>
      <c r="K72" s="251"/>
      <c r="L72" s="133"/>
      <c r="M72" s="137"/>
      <c r="N72" s="137"/>
      <c r="O72" s="133"/>
      <c r="P72" s="134"/>
    </row>
    <row r="73" spans="2:16" ht="12">
      <c r="B73" s="137">
        <v>19</v>
      </c>
      <c r="C73" s="219"/>
      <c r="D73" s="154"/>
      <c r="E73" s="154"/>
      <c r="F73" s="237"/>
      <c r="G73" s="237"/>
      <c r="H73" s="282"/>
      <c r="I73" s="137"/>
      <c r="K73" s="252"/>
      <c r="L73" s="137"/>
      <c r="M73" s="137"/>
      <c r="N73" s="137"/>
      <c r="O73" s="133"/>
      <c r="P73" s="134"/>
    </row>
    <row r="74" spans="2:16" ht="12">
      <c r="B74" s="137"/>
      <c r="C74" s="219"/>
      <c r="D74" s="154"/>
      <c r="E74" s="154"/>
      <c r="F74" s="238"/>
      <c r="G74" s="260"/>
      <c r="H74" s="135"/>
      <c r="I74" s="137"/>
      <c r="K74" s="252"/>
      <c r="L74" s="137"/>
      <c r="M74" s="137"/>
      <c r="N74" s="137"/>
      <c r="O74" s="133"/>
      <c r="P74" s="134"/>
    </row>
    <row r="75" spans="2:16" ht="12">
      <c r="B75" s="137">
        <v>20</v>
      </c>
      <c r="C75" s="219"/>
      <c r="D75" s="154"/>
      <c r="E75" s="154"/>
      <c r="F75" s="238"/>
      <c r="G75" s="283"/>
      <c r="H75" s="135"/>
      <c r="I75" s="137"/>
      <c r="K75" s="220"/>
      <c r="L75" s="137"/>
      <c r="M75" s="137"/>
      <c r="N75" s="137"/>
      <c r="O75" s="133"/>
      <c r="P75" s="134"/>
    </row>
    <row r="76" spans="2:16" ht="12">
      <c r="B76" s="137"/>
      <c r="C76" s="220"/>
      <c r="D76" s="286" t="s">
        <v>345</v>
      </c>
      <c r="E76" s="284" t="s">
        <v>484</v>
      </c>
      <c r="F76" s="238"/>
      <c r="G76" s="238"/>
      <c r="H76" s="135"/>
      <c r="I76" s="137"/>
      <c r="K76" s="220"/>
      <c r="L76" s="137"/>
      <c r="M76" s="137"/>
      <c r="N76" s="137"/>
      <c r="O76" s="133"/>
      <c r="P76" s="134"/>
    </row>
    <row r="77" spans="2:16" ht="12">
      <c r="B77" s="137"/>
      <c r="C77" s="222"/>
      <c r="D77" s="306">
        <v>5</v>
      </c>
      <c r="E77" s="307">
        <v>5</v>
      </c>
      <c r="F77" s="308"/>
      <c r="G77" s="308"/>
      <c r="H77" s="309"/>
      <c r="I77" s="137"/>
      <c r="K77" s="222"/>
      <c r="L77" s="231"/>
      <c r="M77" s="231"/>
      <c r="N77" s="231"/>
      <c r="O77" s="150"/>
      <c r="P77" s="151"/>
    </row>
    <row r="78" spans="1:14" ht="12">
      <c r="A78" s="152" t="s">
        <v>427</v>
      </c>
      <c r="K78" s="156"/>
      <c r="L78" s="137"/>
      <c r="M78" s="278"/>
      <c r="N78" s="278"/>
    </row>
    <row r="79" spans="11:14" ht="12">
      <c r="K79" s="156"/>
      <c r="L79" s="137"/>
      <c r="M79" s="278"/>
      <c r="N79" s="278"/>
    </row>
    <row r="80" spans="3:14" ht="12">
      <c r="C80" s="153" t="s">
        <v>379</v>
      </c>
      <c r="M80" s="278"/>
      <c r="N80" s="278"/>
    </row>
    <row r="81" spans="13:14" ht="12">
      <c r="M81" s="278"/>
      <c r="N81" s="278"/>
    </row>
    <row r="82" spans="1:14" ht="12">
      <c r="A82" s="133">
        <v>334.6</v>
      </c>
      <c r="B82" s="133">
        <v>335.75</v>
      </c>
      <c r="C82" s="153"/>
      <c r="K82" s="153" t="s">
        <v>380</v>
      </c>
      <c r="M82" s="278"/>
      <c r="N82" s="278"/>
    </row>
    <row r="83" spans="1:14" ht="12">
      <c r="A83" s="132"/>
      <c r="B83" s="133"/>
      <c r="M83" s="278"/>
      <c r="N83" s="278"/>
    </row>
    <row r="84" spans="2:14" ht="12">
      <c r="B84" s="115">
        <v>0</v>
      </c>
      <c r="M84" s="278"/>
      <c r="N84" s="278"/>
    </row>
    <row r="85" spans="3:16" ht="12">
      <c r="C85" s="217" t="s">
        <v>378</v>
      </c>
      <c r="D85" s="218"/>
      <c r="E85" s="218"/>
      <c r="F85" s="265"/>
      <c r="G85" s="266"/>
      <c r="H85" s="267"/>
      <c r="K85" s="248"/>
      <c r="L85" s="249"/>
      <c r="M85" s="249"/>
      <c r="N85" s="304" t="s">
        <v>423</v>
      </c>
      <c r="O85" s="305"/>
      <c r="P85" s="281"/>
    </row>
    <row r="86" spans="2:16" ht="12">
      <c r="B86" s="115">
        <v>1</v>
      </c>
      <c r="C86" s="268"/>
      <c r="D86" s="269"/>
      <c r="E86" s="269"/>
      <c r="F86" s="270"/>
      <c r="G86" s="271"/>
      <c r="H86" s="272"/>
      <c r="K86" s="220"/>
      <c r="L86" s="156"/>
      <c r="M86" s="156"/>
      <c r="N86" s="237"/>
      <c r="O86" s="237"/>
      <c r="P86" s="282"/>
    </row>
    <row r="87" spans="3:16" ht="12">
      <c r="C87" s="217" t="s">
        <v>378</v>
      </c>
      <c r="D87" s="218"/>
      <c r="E87" s="218"/>
      <c r="F87" s="265"/>
      <c r="G87" s="266"/>
      <c r="H87" s="267"/>
      <c r="K87" s="220"/>
      <c r="L87" s="156"/>
      <c r="M87" s="156"/>
      <c r="N87" s="238"/>
      <c r="O87" s="260"/>
      <c r="P87" s="135"/>
    </row>
    <row r="88" spans="2:16" ht="12">
      <c r="B88" s="115">
        <v>2</v>
      </c>
      <c r="C88" s="268"/>
      <c r="D88" s="269"/>
      <c r="E88" s="269"/>
      <c r="F88" s="270"/>
      <c r="G88" s="271"/>
      <c r="H88" s="272"/>
      <c r="K88" s="220"/>
      <c r="L88" s="156"/>
      <c r="M88" s="156"/>
      <c r="N88" s="238"/>
      <c r="O88" s="283"/>
      <c r="P88" s="135"/>
    </row>
    <row r="89" spans="3:16" ht="12">
      <c r="C89" s="217" t="s">
        <v>378</v>
      </c>
      <c r="D89" s="218"/>
      <c r="E89" s="218"/>
      <c r="F89" s="265"/>
      <c r="G89" s="266"/>
      <c r="H89" s="267"/>
      <c r="K89" s="220"/>
      <c r="L89" s="278"/>
      <c r="M89" s="278"/>
      <c r="N89" s="238"/>
      <c r="O89" s="238"/>
      <c r="P89" s="135"/>
    </row>
    <row r="90" spans="2:16" ht="12">
      <c r="B90" s="115">
        <v>3</v>
      </c>
      <c r="C90" s="268"/>
      <c r="D90" s="269"/>
      <c r="E90" s="269"/>
      <c r="F90" s="270"/>
      <c r="G90" s="271"/>
      <c r="H90" s="272"/>
      <c r="K90" s="220"/>
      <c r="L90" s="278"/>
      <c r="M90" s="278"/>
      <c r="N90" s="238"/>
      <c r="O90" s="238"/>
      <c r="P90" s="135"/>
    </row>
    <row r="91" spans="3:16" ht="12">
      <c r="C91" s="217" t="s">
        <v>378</v>
      </c>
      <c r="D91" s="218"/>
      <c r="E91" s="218"/>
      <c r="F91" s="265"/>
      <c r="G91" s="266"/>
      <c r="H91" s="267"/>
      <c r="J91" s="137"/>
      <c r="K91" s="310"/>
      <c r="L91" s="156"/>
      <c r="M91" s="156"/>
      <c r="N91" s="301" t="s">
        <v>348</v>
      </c>
      <c r="O91" s="301"/>
      <c r="P91" s="264"/>
    </row>
    <row r="92" spans="2:16" ht="12">
      <c r="B92" s="115">
        <v>4</v>
      </c>
      <c r="C92" s="268"/>
      <c r="D92" s="269"/>
      <c r="E92" s="269"/>
      <c r="F92" s="270"/>
      <c r="G92" s="271"/>
      <c r="H92" s="272"/>
      <c r="J92" s="137"/>
      <c r="K92" s="220"/>
      <c r="L92" s="156"/>
      <c r="M92" s="156"/>
      <c r="N92" s="301"/>
      <c r="O92" s="138"/>
      <c r="P92" s="302"/>
    </row>
    <row r="93" spans="3:16" ht="12">
      <c r="C93" s="217" t="s">
        <v>378</v>
      </c>
      <c r="D93" s="218"/>
      <c r="E93" s="218"/>
      <c r="F93" s="265"/>
      <c r="G93" s="266"/>
      <c r="H93" s="267"/>
      <c r="J93" s="155"/>
      <c r="K93" s="220"/>
      <c r="L93" s="156"/>
      <c r="M93" s="156"/>
      <c r="N93" s="138"/>
      <c r="O93" s="263"/>
      <c r="P93" s="264"/>
    </row>
    <row r="94" spans="2:16" ht="12">
      <c r="B94" s="115">
        <v>5</v>
      </c>
      <c r="C94" s="268"/>
      <c r="D94" s="269"/>
      <c r="E94" s="269"/>
      <c r="F94" s="270"/>
      <c r="G94" s="271"/>
      <c r="H94" s="272"/>
      <c r="J94" s="157"/>
      <c r="K94" s="220"/>
      <c r="L94" s="156"/>
      <c r="M94" s="156"/>
      <c r="N94" s="138"/>
      <c r="O94" s="138"/>
      <c r="P94" s="264"/>
    </row>
    <row r="95" spans="3:16" ht="12">
      <c r="C95" s="217" t="s">
        <v>378</v>
      </c>
      <c r="D95" s="218"/>
      <c r="E95" s="218"/>
      <c r="F95" s="265"/>
      <c r="G95" s="266"/>
      <c r="H95" s="267"/>
      <c r="J95" s="156"/>
      <c r="K95" s="220"/>
      <c r="L95" s="156"/>
      <c r="M95" s="156"/>
      <c r="N95" s="286" t="s">
        <v>345</v>
      </c>
      <c r="O95" s="155"/>
      <c r="P95" s="230"/>
    </row>
    <row r="96" spans="2:16" ht="12">
      <c r="B96" s="115">
        <v>6</v>
      </c>
      <c r="C96" s="268"/>
      <c r="D96" s="269"/>
      <c r="E96" s="269"/>
      <c r="F96" s="270"/>
      <c r="G96" s="271"/>
      <c r="H96" s="272"/>
      <c r="K96" s="220"/>
      <c r="L96" s="156"/>
      <c r="M96" s="156"/>
      <c r="N96" s="286">
        <v>5</v>
      </c>
      <c r="O96" s="157"/>
      <c r="P96" s="230"/>
    </row>
    <row r="97" spans="3:16" ht="12">
      <c r="C97" s="217" t="s">
        <v>378</v>
      </c>
      <c r="D97" s="218"/>
      <c r="E97" s="218"/>
      <c r="F97" s="265"/>
      <c r="G97" s="266"/>
      <c r="H97" s="267"/>
      <c r="K97" s="310"/>
      <c r="L97" s="156"/>
      <c r="M97" s="156"/>
      <c r="N97" s="260" t="s">
        <v>423</v>
      </c>
      <c r="O97" s="237"/>
      <c r="P97" s="135"/>
    </row>
    <row r="98" spans="2:16" ht="12">
      <c r="B98" s="115">
        <v>7</v>
      </c>
      <c r="C98" s="268"/>
      <c r="D98" s="269"/>
      <c r="E98" s="269"/>
      <c r="F98" s="270"/>
      <c r="G98" s="271"/>
      <c r="H98" s="272"/>
      <c r="K98" s="220"/>
      <c r="L98" s="156"/>
      <c r="M98" s="156"/>
      <c r="N98" s="237"/>
      <c r="O98" s="237"/>
      <c r="P98" s="282"/>
    </row>
    <row r="99" spans="3:16" ht="12">
      <c r="C99" s="217" t="s">
        <v>378</v>
      </c>
      <c r="D99" s="218"/>
      <c r="E99" s="218"/>
      <c r="F99" s="265"/>
      <c r="G99" s="266"/>
      <c r="H99" s="267"/>
      <c r="K99" s="220"/>
      <c r="L99" s="156"/>
      <c r="M99" s="156"/>
      <c r="N99" s="238"/>
      <c r="O99" s="260"/>
      <c r="P99" s="135"/>
    </row>
    <row r="100" spans="2:16" ht="12">
      <c r="B100" s="115">
        <v>8</v>
      </c>
      <c r="C100" s="268"/>
      <c r="D100" s="269"/>
      <c r="E100" s="269"/>
      <c r="F100" s="270"/>
      <c r="G100" s="271"/>
      <c r="H100" s="272"/>
      <c r="K100" s="220"/>
      <c r="L100" s="156"/>
      <c r="M100" s="156"/>
      <c r="N100" s="238"/>
      <c r="O100" s="283"/>
      <c r="P100" s="135"/>
    </row>
    <row r="101" spans="3:16" ht="12">
      <c r="C101" s="217" t="s">
        <v>378</v>
      </c>
      <c r="D101" s="218"/>
      <c r="E101" s="218"/>
      <c r="F101" s="265"/>
      <c r="G101" s="266"/>
      <c r="H101" s="267"/>
      <c r="K101" s="220"/>
      <c r="L101" s="157"/>
      <c r="M101" s="155"/>
      <c r="N101" s="238"/>
      <c r="O101" s="238"/>
      <c r="P101" s="135"/>
    </row>
    <row r="102" spans="2:16" ht="12">
      <c r="B102" s="115">
        <v>9</v>
      </c>
      <c r="C102" s="268"/>
      <c r="D102" s="269"/>
      <c r="E102" s="269"/>
      <c r="F102" s="270"/>
      <c r="G102" s="271"/>
      <c r="H102" s="272"/>
      <c r="K102" s="220"/>
      <c r="L102" s="157"/>
      <c r="M102" s="157"/>
      <c r="N102" s="238"/>
      <c r="O102" s="238"/>
      <c r="P102" s="135"/>
    </row>
    <row r="103" spans="3:16" ht="12">
      <c r="C103" s="217" t="s">
        <v>378</v>
      </c>
      <c r="D103" s="218"/>
      <c r="E103" s="218"/>
      <c r="F103" s="265"/>
      <c r="G103" s="266"/>
      <c r="H103" s="267"/>
      <c r="K103" s="310"/>
      <c r="L103" s="156"/>
      <c r="M103" s="156"/>
      <c r="N103" s="301" t="s">
        <v>348</v>
      </c>
      <c r="O103" s="301"/>
      <c r="P103" s="264"/>
    </row>
    <row r="104" spans="2:16" ht="12">
      <c r="B104" s="115">
        <v>10</v>
      </c>
      <c r="C104" s="268"/>
      <c r="D104" s="269"/>
      <c r="E104" s="269"/>
      <c r="F104" s="270"/>
      <c r="G104" s="271"/>
      <c r="H104" s="272"/>
      <c r="K104" s="220"/>
      <c r="L104" s="156"/>
      <c r="M104" s="156"/>
      <c r="N104" s="301"/>
      <c r="O104" s="138"/>
      <c r="P104" s="302"/>
    </row>
    <row r="105" spans="3:16" ht="12">
      <c r="C105" s="217" t="s">
        <v>378</v>
      </c>
      <c r="D105" s="218"/>
      <c r="E105" s="218"/>
      <c r="F105" s="265"/>
      <c r="G105" s="266"/>
      <c r="H105" s="267"/>
      <c r="K105" s="220"/>
      <c r="L105" s="156"/>
      <c r="M105" s="156"/>
      <c r="N105" s="138"/>
      <c r="O105" s="263"/>
      <c r="P105" s="264"/>
    </row>
    <row r="106" spans="2:16" ht="12">
      <c r="B106" s="115">
        <v>11</v>
      </c>
      <c r="C106" s="268"/>
      <c r="D106" s="269"/>
      <c r="E106" s="269"/>
      <c r="F106" s="270"/>
      <c r="G106" s="271"/>
      <c r="H106" s="272"/>
      <c r="K106" s="220"/>
      <c r="L106" s="156"/>
      <c r="M106" s="156"/>
      <c r="N106" s="138"/>
      <c r="O106" s="138"/>
      <c r="P106" s="264"/>
    </row>
    <row r="107" spans="3:16" ht="12">
      <c r="C107" s="217" t="s">
        <v>378</v>
      </c>
      <c r="D107" s="218"/>
      <c r="E107" s="218"/>
      <c r="F107" s="265"/>
      <c r="G107" s="266"/>
      <c r="H107" s="267"/>
      <c r="K107" s="220"/>
      <c r="L107" s="156"/>
      <c r="M107" s="156"/>
      <c r="N107" s="286" t="s">
        <v>345</v>
      </c>
      <c r="O107" s="137"/>
      <c r="P107" s="230"/>
    </row>
    <row r="108" spans="2:16" ht="12">
      <c r="B108" s="115">
        <v>12</v>
      </c>
      <c r="C108" s="268"/>
      <c r="D108" s="269"/>
      <c r="E108" s="269"/>
      <c r="F108" s="270"/>
      <c r="G108" s="271"/>
      <c r="H108" s="272"/>
      <c r="K108" s="220"/>
      <c r="L108" s="156"/>
      <c r="M108" s="156"/>
      <c r="N108" s="286">
        <v>5</v>
      </c>
      <c r="O108" s="137"/>
      <c r="P108" s="230"/>
    </row>
    <row r="109" spans="3:16" ht="12">
      <c r="C109" s="217" t="s">
        <v>378</v>
      </c>
      <c r="D109" s="218"/>
      <c r="E109" s="218"/>
      <c r="F109" s="265"/>
      <c r="G109" s="266"/>
      <c r="H109" s="267"/>
      <c r="K109" s="310"/>
      <c r="L109" s="156"/>
      <c r="M109" s="156"/>
      <c r="N109" s="260" t="s">
        <v>423</v>
      </c>
      <c r="O109" s="237"/>
      <c r="P109" s="135"/>
    </row>
    <row r="110" spans="2:16" ht="12">
      <c r="B110" s="115">
        <v>13</v>
      </c>
      <c r="C110" s="268"/>
      <c r="D110" s="269"/>
      <c r="E110" s="269"/>
      <c r="F110" s="270"/>
      <c r="G110" s="271"/>
      <c r="H110" s="272"/>
      <c r="K110" s="220"/>
      <c r="L110" s="156"/>
      <c r="M110" s="156"/>
      <c r="N110" s="237"/>
      <c r="O110" s="237"/>
      <c r="P110" s="282"/>
    </row>
    <row r="111" spans="3:16" ht="12">
      <c r="C111" s="217" t="s">
        <v>378</v>
      </c>
      <c r="D111" s="218"/>
      <c r="E111" s="218"/>
      <c r="F111" s="265"/>
      <c r="G111" s="266"/>
      <c r="H111" s="267"/>
      <c r="K111" s="220"/>
      <c r="L111" s="156"/>
      <c r="M111" s="156"/>
      <c r="N111" s="238"/>
      <c r="O111" s="260"/>
      <c r="P111" s="135"/>
    </row>
    <row r="112" spans="2:16" ht="12">
      <c r="B112" s="115">
        <v>14</v>
      </c>
      <c r="C112" s="268"/>
      <c r="D112" s="269"/>
      <c r="E112" s="269"/>
      <c r="F112" s="270"/>
      <c r="G112" s="271"/>
      <c r="H112" s="272"/>
      <c r="K112" s="220"/>
      <c r="L112" s="156"/>
      <c r="M112" s="156"/>
      <c r="N112" s="238"/>
      <c r="O112" s="283"/>
      <c r="P112" s="135"/>
    </row>
    <row r="113" spans="3:16" ht="12">
      <c r="C113" s="217" t="s">
        <v>378</v>
      </c>
      <c r="D113" s="218"/>
      <c r="E113" s="218"/>
      <c r="F113" s="265"/>
      <c r="G113" s="266"/>
      <c r="H113" s="267"/>
      <c r="K113" s="220"/>
      <c r="L113" s="157"/>
      <c r="M113" s="155"/>
      <c r="N113" s="238"/>
      <c r="O113" s="238"/>
      <c r="P113" s="135"/>
    </row>
    <row r="114" spans="2:16" ht="12">
      <c r="B114" s="115">
        <v>15</v>
      </c>
      <c r="C114" s="268"/>
      <c r="D114" s="269"/>
      <c r="E114" s="269"/>
      <c r="F114" s="270"/>
      <c r="G114" s="271"/>
      <c r="H114" s="272"/>
      <c r="K114" s="220"/>
      <c r="L114" s="157"/>
      <c r="M114" s="157"/>
      <c r="N114" s="238"/>
      <c r="O114" s="238"/>
      <c r="P114" s="135"/>
    </row>
    <row r="115" spans="3:16" ht="12">
      <c r="C115" s="217" t="s">
        <v>378</v>
      </c>
      <c r="D115" s="218"/>
      <c r="E115" s="218"/>
      <c r="F115" s="265"/>
      <c r="G115" s="266"/>
      <c r="H115" s="267"/>
      <c r="K115" s="310"/>
      <c r="L115" s="156"/>
      <c r="M115" s="156"/>
      <c r="N115" s="301" t="s">
        <v>348</v>
      </c>
      <c r="O115" s="301"/>
      <c r="P115" s="264"/>
    </row>
    <row r="116" spans="2:16" ht="12">
      <c r="B116" s="115">
        <v>16</v>
      </c>
      <c r="C116" s="268"/>
      <c r="D116" s="269"/>
      <c r="E116" s="269"/>
      <c r="F116" s="270"/>
      <c r="G116" s="271"/>
      <c r="H116" s="272"/>
      <c r="K116" s="220"/>
      <c r="L116" s="156"/>
      <c r="M116" s="156"/>
      <c r="N116" s="301"/>
      <c r="O116" s="138"/>
      <c r="P116" s="302"/>
    </row>
    <row r="117" spans="3:16" ht="12">
      <c r="C117" s="217" t="s">
        <v>378</v>
      </c>
      <c r="D117" s="218"/>
      <c r="E117" s="218"/>
      <c r="F117" s="265"/>
      <c r="G117" s="266"/>
      <c r="H117" s="267"/>
      <c r="K117" s="220"/>
      <c r="L117" s="156"/>
      <c r="M117" s="156"/>
      <c r="N117" s="138"/>
      <c r="O117" s="263"/>
      <c r="P117" s="264"/>
    </row>
    <row r="118" spans="1:16" ht="12">
      <c r="A118" s="133"/>
      <c r="B118" s="115">
        <v>17</v>
      </c>
      <c r="C118" s="268"/>
      <c r="D118" s="269"/>
      <c r="E118" s="269"/>
      <c r="F118" s="270"/>
      <c r="G118" s="271"/>
      <c r="H118" s="272"/>
      <c r="K118" s="220"/>
      <c r="L118" s="156"/>
      <c r="M118" s="156"/>
      <c r="N118" s="138"/>
      <c r="O118" s="138"/>
      <c r="P118" s="264"/>
    </row>
    <row r="119" spans="3:16" ht="12">
      <c r="C119" s="217" t="s">
        <v>378</v>
      </c>
      <c r="D119" s="218"/>
      <c r="E119" s="218"/>
      <c r="F119" s="265"/>
      <c r="G119" s="266"/>
      <c r="H119" s="267"/>
      <c r="K119" s="220"/>
      <c r="L119" s="156"/>
      <c r="M119" s="156"/>
      <c r="N119" s="286" t="s">
        <v>345</v>
      </c>
      <c r="O119" s="137"/>
      <c r="P119" s="230"/>
    </row>
    <row r="120" spans="2:16" ht="12">
      <c r="B120" s="137">
        <v>18</v>
      </c>
      <c r="C120" s="268"/>
      <c r="D120" s="269"/>
      <c r="E120" s="269"/>
      <c r="F120" s="270"/>
      <c r="G120" s="271"/>
      <c r="H120" s="272"/>
      <c r="I120" s="137"/>
      <c r="K120" s="220"/>
      <c r="L120" s="156"/>
      <c r="M120" s="156"/>
      <c r="N120" s="286">
        <v>5</v>
      </c>
      <c r="O120" s="137"/>
      <c r="P120" s="230"/>
    </row>
    <row r="121" spans="2:16" ht="12">
      <c r="B121" s="137"/>
      <c r="C121" s="217" t="s">
        <v>378</v>
      </c>
      <c r="D121" s="218"/>
      <c r="E121" s="218"/>
      <c r="F121" s="265"/>
      <c r="G121" s="266"/>
      <c r="H121" s="267"/>
      <c r="I121" s="137"/>
      <c r="K121" s="310"/>
      <c r="L121" s="156"/>
      <c r="M121" s="156"/>
      <c r="N121" s="260" t="s">
        <v>423</v>
      </c>
      <c r="O121" s="237"/>
      <c r="P121" s="135"/>
    </row>
    <row r="122" spans="2:16" ht="12">
      <c r="B122" s="137">
        <v>19</v>
      </c>
      <c r="C122" s="268"/>
      <c r="D122" s="269"/>
      <c r="E122" s="269"/>
      <c r="F122" s="270"/>
      <c r="G122" s="271"/>
      <c r="H122" s="272"/>
      <c r="I122" s="137"/>
      <c r="K122" s="220"/>
      <c r="L122" s="156"/>
      <c r="M122" s="156"/>
      <c r="N122" s="237"/>
      <c r="O122" s="237"/>
      <c r="P122" s="282"/>
    </row>
    <row r="123" spans="2:16" ht="12">
      <c r="B123" s="137"/>
      <c r="C123" s="217" t="s">
        <v>378</v>
      </c>
      <c r="D123" s="218"/>
      <c r="E123" s="218"/>
      <c r="F123" s="265"/>
      <c r="G123" s="266"/>
      <c r="H123" s="267"/>
      <c r="I123" s="137"/>
      <c r="K123" s="220"/>
      <c r="L123" s="156"/>
      <c r="M123" s="156"/>
      <c r="N123" s="238"/>
      <c r="O123" s="260"/>
      <c r="P123" s="135"/>
    </row>
    <row r="124" spans="2:16" ht="12">
      <c r="B124" s="137">
        <v>20</v>
      </c>
      <c r="C124" s="268"/>
      <c r="D124" s="269"/>
      <c r="E124" s="269"/>
      <c r="F124" s="270"/>
      <c r="G124" s="271"/>
      <c r="H124" s="272"/>
      <c r="I124" s="137"/>
      <c r="K124" s="220"/>
      <c r="L124" s="156"/>
      <c r="M124" s="156"/>
      <c r="N124" s="238"/>
      <c r="O124" s="283"/>
      <c r="P124" s="135"/>
    </row>
    <row r="125" spans="3:16" ht="12">
      <c r="C125" s="217" t="s">
        <v>378</v>
      </c>
      <c r="D125" s="218"/>
      <c r="E125" s="218"/>
      <c r="F125" s="265"/>
      <c r="G125" s="266"/>
      <c r="H125" s="267"/>
      <c r="K125" s="220"/>
      <c r="L125" s="157"/>
      <c r="M125" s="155"/>
      <c r="N125" s="238"/>
      <c r="O125" s="238"/>
      <c r="P125" s="135"/>
    </row>
    <row r="126" spans="3:16" ht="12">
      <c r="C126" s="268"/>
      <c r="D126" s="269"/>
      <c r="E126" s="269"/>
      <c r="F126" s="270"/>
      <c r="G126" s="271"/>
      <c r="H126" s="272"/>
      <c r="K126" s="222"/>
      <c r="L126" s="311"/>
      <c r="M126" s="311"/>
      <c r="N126" s="308"/>
      <c r="O126" s="308"/>
      <c r="P126" s="30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27"/>
  <sheetViews>
    <sheetView workbookViewId="0" topLeftCell="A1">
      <selection activeCell="A1" sqref="A1"/>
    </sheetView>
  </sheetViews>
  <sheetFormatPr defaultColWidth="11.00390625" defaultRowHeight="12.75"/>
  <cols>
    <col min="1" max="2" width="6.75390625" style="115" customWidth="1"/>
    <col min="3" max="18" width="4.75390625" style="115" customWidth="1"/>
    <col min="19" max="21" width="4.75390625" style="132" customWidth="1"/>
    <col min="22" max="22" width="3.75390625" style="132" customWidth="1"/>
    <col min="23" max="23" width="4.75390625" style="132" customWidth="1"/>
    <col min="24" max="16384" width="10.75390625" style="132" customWidth="1"/>
  </cols>
  <sheetData>
    <row r="2" spans="1:12" s="120" customFormat="1" ht="108">
      <c r="A2" s="120" t="s">
        <v>492</v>
      </c>
      <c r="B2" s="121" t="s">
        <v>493</v>
      </c>
      <c r="C2" s="122" t="s">
        <v>387</v>
      </c>
      <c r="D2" s="120" t="s">
        <v>388</v>
      </c>
      <c r="E2" s="120" t="s">
        <v>390</v>
      </c>
      <c r="F2" s="120" t="s">
        <v>389</v>
      </c>
      <c r="G2" s="120" t="s">
        <v>391</v>
      </c>
      <c r="H2" s="122"/>
      <c r="I2" s="122"/>
      <c r="J2" s="115"/>
      <c r="K2" s="115"/>
      <c r="L2" s="115"/>
    </row>
    <row r="3" spans="1:14" s="126" customFormat="1" ht="12">
      <c r="A3" s="123"/>
      <c r="B3" s="124"/>
      <c r="C3" s="125"/>
      <c r="D3" s="123"/>
      <c r="E3" s="123"/>
      <c r="F3" s="123"/>
      <c r="G3" s="123" t="s">
        <v>494</v>
      </c>
      <c r="H3" s="125"/>
      <c r="I3" s="125"/>
      <c r="J3" s="115"/>
      <c r="K3" s="115"/>
      <c r="L3" s="115"/>
      <c r="M3" s="123"/>
      <c r="N3" s="123"/>
    </row>
    <row r="4" spans="1:18" ht="12">
      <c r="A4" s="127"/>
      <c r="B4" s="128"/>
      <c r="C4" s="130"/>
      <c r="D4" s="130"/>
      <c r="E4" s="130"/>
      <c r="F4" s="130"/>
      <c r="G4" s="130"/>
      <c r="H4" s="137"/>
      <c r="I4" s="137"/>
      <c r="J4" s="278"/>
      <c r="O4" s="132"/>
      <c r="P4" s="132"/>
      <c r="Q4" s="132"/>
      <c r="R4" s="132"/>
    </row>
    <row r="5" spans="1:18" ht="12">
      <c r="A5" s="133">
        <v>0</v>
      </c>
      <c r="B5" s="134">
        <v>30</v>
      </c>
      <c r="C5" s="136">
        <v>2.5</v>
      </c>
      <c r="D5" s="137"/>
      <c r="E5" s="137"/>
      <c r="F5" s="137"/>
      <c r="G5" s="137"/>
      <c r="H5" s="137"/>
      <c r="I5" s="137"/>
      <c r="J5" s="278"/>
      <c r="O5" s="132"/>
      <c r="P5" s="132"/>
      <c r="Q5" s="132"/>
      <c r="R5" s="132"/>
    </row>
    <row r="6" spans="1:18" ht="12.75" thickBot="1">
      <c r="A6" s="133">
        <v>30</v>
      </c>
      <c r="B6" s="134"/>
      <c r="C6" s="137"/>
      <c r="D6" s="142">
        <v>3</v>
      </c>
      <c r="E6" s="137"/>
      <c r="F6" s="140">
        <v>150</v>
      </c>
      <c r="G6" s="137"/>
      <c r="H6" s="137"/>
      <c r="I6" s="137"/>
      <c r="J6" s="278"/>
      <c r="O6" s="132"/>
      <c r="P6" s="132"/>
      <c r="Q6" s="132"/>
      <c r="R6" s="132"/>
    </row>
    <row r="7" spans="1:18" ht="12">
      <c r="A7" s="133">
        <v>60</v>
      </c>
      <c r="B7" s="134"/>
      <c r="C7" s="137"/>
      <c r="D7" s="142">
        <v>3</v>
      </c>
      <c r="E7" s="137"/>
      <c r="F7" s="140">
        <v>150</v>
      </c>
      <c r="G7" s="312">
        <v>50</v>
      </c>
      <c r="H7" s="137"/>
      <c r="I7" s="137"/>
      <c r="J7" s="278"/>
      <c r="O7" s="132"/>
      <c r="P7" s="132"/>
      <c r="Q7" s="132"/>
      <c r="R7" s="132"/>
    </row>
    <row r="8" spans="1:18" ht="12">
      <c r="A8" s="133">
        <v>68</v>
      </c>
      <c r="B8" s="134">
        <v>78</v>
      </c>
      <c r="C8" s="137"/>
      <c r="D8" s="142">
        <v>3</v>
      </c>
      <c r="E8" s="137"/>
      <c r="F8" s="279">
        <v>5</v>
      </c>
      <c r="G8" s="314">
        <v>50</v>
      </c>
      <c r="H8" s="137"/>
      <c r="I8" s="137"/>
      <c r="J8" s="278"/>
      <c r="O8" s="132"/>
      <c r="P8" s="132"/>
      <c r="Q8" s="132"/>
      <c r="R8" s="132"/>
    </row>
    <row r="9" spans="1:18" ht="12.75" thickBot="1">
      <c r="A9" s="133">
        <v>78</v>
      </c>
      <c r="B9" s="134">
        <v>90</v>
      </c>
      <c r="C9" s="137"/>
      <c r="D9" s="142">
        <v>3</v>
      </c>
      <c r="E9" s="137"/>
      <c r="F9" s="140">
        <v>150</v>
      </c>
      <c r="G9" s="313">
        <v>50</v>
      </c>
      <c r="H9" s="137"/>
      <c r="I9" s="137"/>
      <c r="J9" s="278"/>
      <c r="O9" s="132"/>
      <c r="P9" s="132"/>
      <c r="Q9" s="132"/>
      <c r="R9" s="132"/>
    </row>
    <row r="10" spans="1:18" ht="12">
      <c r="A10" s="133">
        <v>90</v>
      </c>
      <c r="B10" s="134"/>
      <c r="C10" s="137"/>
      <c r="D10" s="142">
        <v>3</v>
      </c>
      <c r="E10" s="137"/>
      <c r="F10" s="140">
        <v>150</v>
      </c>
      <c r="G10" s="144">
        <v>50</v>
      </c>
      <c r="H10" s="137"/>
      <c r="I10" s="137"/>
      <c r="J10" s="278"/>
      <c r="O10" s="132"/>
      <c r="P10" s="132"/>
      <c r="Q10" s="132"/>
      <c r="R10" s="132"/>
    </row>
    <row r="11" spans="1:18" ht="12">
      <c r="A11" s="133">
        <v>105</v>
      </c>
      <c r="B11" s="134">
        <v>120</v>
      </c>
      <c r="C11" s="136">
        <v>2.5</v>
      </c>
      <c r="D11" s="142">
        <v>3</v>
      </c>
      <c r="E11" s="137"/>
      <c r="F11" s="140">
        <v>150</v>
      </c>
      <c r="G11" s="144">
        <v>50</v>
      </c>
      <c r="H11" s="137"/>
      <c r="I11" s="137"/>
      <c r="J11" s="278"/>
      <c r="O11" s="132"/>
      <c r="P11" s="132"/>
      <c r="Q11" s="132"/>
      <c r="R11" s="132"/>
    </row>
    <row r="12" spans="1:18" ht="12">
      <c r="A12" s="133"/>
      <c r="B12" s="134">
        <v>130</v>
      </c>
      <c r="C12" s="136">
        <v>2.5</v>
      </c>
      <c r="D12" s="142">
        <v>3</v>
      </c>
      <c r="E12" s="137"/>
      <c r="F12" s="140">
        <v>150</v>
      </c>
      <c r="G12" s="137"/>
      <c r="H12" s="137"/>
      <c r="I12" s="137"/>
      <c r="J12" s="278"/>
      <c r="O12" s="132"/>
      <c r="P12" s="132"/>
      <c r="Q12" s="132"/>
      <c r="R12" s="132"/>
    </row>
    <row r="13" spans="1:18" ht="12">
      <c r="A13" s="133"/>
      <c r="B13" s="134">
        <v>170</v>
      </c>
      <c r="C13" s="136">
        <v>2.5</v>
      </c>
      <c r="D13" s="137"/>
      <c r="E13" s="137"/>
      <c r="F13" s="140">
        <v>150</v>
      </c>
      <c r="G13" s="137"/>
      <c r="H13" s="137"/>
      <c r="I13" s="137"/>
      <c r="J13" s="278"/>
      <c r="O13" s="132"/>
      <c r="P13" s="132"/>
      <c r="Q13" s="132"/>
      <c r="R13" s="132"/>
    </row>
    <row r="14" spans="1:18" ht="12.75" thickBot="1">
      <c r="A14" s="133">
        <v>170</v>
      </c>
      <c r="B14" s="134">
        <v>200</v>
      </c>
      <c r="C14" s="137"/>
      <c r="D14" s="137"/>
      <c r="E14" s="139">
        <v>3</v>
      </c>
      <c r="F14" s="140">
        <v>150</v>
      </c>
      <c r="G14" s="137"/>
      <c r="H14" s="137"/>
      <c r="I14" s="137"/>
      <c r="J14" s="278"/>
      <c r="O14" s="132"/>
      <c r="P14" s="132"/>
      <c r="Q14" s="132"/>
      <c r="R14" s="132"/>
    </row>
    <row r="15" spans="1:18" ht="12.75" thickBot="1">
      <c r="A15" s="133">
        <v>200</v>
      </c>
      <c r="B15" s="134">
        <v>230</v>
      </c>
      <c r="C15" s="137"/>
      <c r="D15" s="137"/>
      <c r="E15" s="139">
        <v>3</v>
      </c>
      <c r="F15" s="137"/>
      <c r="G15" s="315">
        <v>50</v>
      </c>
      <c r="H15" s="137"/>
      <c r="I15" s="137"/>
      <c r="J15" s="278"/>
      <c r="O15" s="132"/>
      <c r="P15" s="132"/>
      <c r="Q15" s="132"/>
      <c r="R15" s="132"/>
    </row>
    <row r="16" spans="1:18" ht="12">
      <c r="A16" s="133">
        <v>247</v>
      </c>
      <c r="B16" s="134">
        <v>257</v>
      </c>
      <c r="C16" s="137"/>
      <c r="D16" s="137"/>
      <c r="E16" s="139">
        <v>3</v>
      </c>
      <c r="F16" s="279">
        <v>5</v>
      </c>
      <c r="G16" s="137"/>
      <c r="H16" s="137"/>
      <c r="I16" s="137"/>
      <c r="J16" s="278"/>
      <c r="O16" s="132"/>
      <c r="P16" s="132"/>
      <c r="Q16" s="132"/>
      <c r="R16" s="132"/>
    </row>
    <row r="17" spans="1:18" ht="12">
      <c r="A17" s="133"/>
      <c r="B17" s="134">
        <v>260</v>
      </c>
      <c r="C17" s="137"/>
      <c r="D17" s="137"/>
      <c r="E17" s="139">
        <v>3</v>
      </c>
      <c r="F17" s="137"/>
      <c r="G17" s="137"/>
      <c r="H17" s="137"/>
      <c r="I17" s="137"/>
      <c r="J17" s="289"/>
      <c r="O17" s="132"/>
      <c r="P17" s="132"/>
      <c r="Q17" s="132"/>
      <c r="R17" s="132"/>
    </row>
    <row r="18" spans="1:18" ht="12">
      <c r="A18" s="133"/>
      <c r="B18" s="134"/>
      <c r="C18" s="137"/>
      <c r="D18" s="137"/>
      <c r="E18" s="137"/>
      <c r="F18" s="137"/>
      <c r="G18" s="137"/>
      <c r="H18" s="137"/>
      <c r="I18" s="137"/>
      <c r="J18" s="289"/>
      <c r="O18" s="132"/>
      <c r="P18" s="132"/>
      <c r="Q18" s="132"/>
      <c r="R18" s="132"/>
    </row>
    <row r="19" spans="1:18" ht="12">
      <c r="A19" s="150"/>
      <c r="B19" s="151"/>
      <c r="C19" s="231"/>
      <c r="D19" s="231"/>
      <c r="E19" s="231"/>
      <c r="F19" s="231"/>
      <c r="G19" s="231"/>
      <c r="H19" s="137"/>
      <c r="I19" s="137"/>
      <c r="J19" s="278"/>
      <c r="O19" s="132"/>
      <c r="P19" s="132"/>
      <c r="Q19" s="132"/>
      <c r="R19" s="132"/>
    </row>
    <row r="20" spans="1:18" ht="12">
      <c r="A20" s="133"/>
      <c r="B20" s="134"/>
      <c r="C20" s="133">
        <v>3800</v>
      </c>
      <c r="D20" s="133">
        <v>3333</v>
      </c>
      <c r="E20" s="133">
        <v>3000</v>
      </c>
      <c r="F20" s="133">
        <v>513</v>
      </c>
      <c r="G20" s="133">
        <v>180</v>
      </c>
      <c r="H20" s="133"/>
      <c r="I20" s="133"/>
      <c r="O20" s="132"/>
      <c r="P20" s="132"/>
      <c r="Q20" s="132"/>
      <c r="R20" s="132"/>
    </row>
    <row r="22" ht="12">
      <c r="A22" s="152" t="s">
        <v>382</v>
      </c>
    </row>
    <row r="23" ht="12">
      <c r="A23" s="152"/>
    </row>
    <row r="24" ht="12">
      <c r="B24" s="153" t="s">
        <v>393</v>
      </c>
    </row>
    <row r="25" ht="12">
      <c r="B25" s="153" t="s">
        <v>392</v>
      </c>
    </row>
    <row r="26" ht="12">
      <c r="B26" s="303"/>
    </row>
    <row r="27" ht="12">
      <c r="B27" s="153"/>
    </row>
    <row r="29" ht="12">
      <c r="A29" s="152" t="s">
        <v>427</v>
      </c>
    </row>
    <row r="31" spans="1:18" s="318" customFormat="1" ht="12">
      <c r="A31" s="317" t="s">
        <v>597</v>
      </c>
      <c r="B31" s="137"/>
      <c r="C31" s="317"/>
      <c r="D31" s="137"/>
      <c r="E31" s="137"/>
      <c r="F31" s="137"/>
      <c r="G31" s="137"/>
      <c r="H31" s="137"/>
      <c r="I31" s="137"/>
      <c r="J31" s="137"/>
      <c r="K31" s="317"/>
      <c r="L31" s="137"/>
      <c r="M31" s="137"/>
      <c r="N31" s="137"/>
      <c r="O31" s="137"/>
      <c r="P31" s="137"/>
      <c r="Q31" s="137"/>
      <c r="R31" s="137"/>
    </row>
    <row r="32" spans="1:18" s="318" customFormat="1" ht="12">
      <c r="A32" s="137"/>
      <c r="B32" s="137"/>
      <c r="C32" s="31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s="318" customFormat="1" ht="12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s="318" customFormat="1" ht="1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9" s="318" customFormat="1" ht="12">
      <c r="A35" s="137"/>
      <c r="B35" s="137"/>
      <c r="C35" s="155"/>
      <c r="D35" s="156"/>
      <c r="E35" s="156"/>
      <c r="F35" s="155"/>
      <c r="G35" s="156"/>
      <c r="H35" s="137"/>
      <c r="I35" s="137"/>
      <c r="J35" s="137"/>
      <c r="K35" s="155"/>
      <c r="L35" s="156"/>
      <c r="M35" s="317"/>
      <c r="N35" s="137"/>
      <c r="O35" s="137"/>
      <c r="P35" s="137"/>
      <c r="Q35" s="137"/>
      <c r="R35" s="137"/>
      <c r="S35" s="137"/>
    </row>
    <row r="36" spans="1:19" s="318" customFormat="1" ht="12">
      <c r="A36" s="137"/>
      <c r="B36" s="137"/>
      <c r="C36" s="156"/>
      <c r="D36" s="156"/>
      <c r="E36" s="156"/>
      <c r="F36" s="156"/>
      <c r="G36" s="156"/>
      <c r="H36" s="319"/>
      <c r="I36" s="137"/>
      <c r="J36" s="137"/>
      <c r="K36" s="157"/>
      <c r="L36" s="156"/>
      <c r="M36" s="137"/>
      <c r="N36" s="137"/>
      <c r="O36" s="137"/>
      <c r="P36" s="137"/>
      <c r="Q36" s="137"/>
      <c r="R36" s="137"/>
      <c r="S36" s="137"/>
    </row>
    <row r="37" spans="1:19" s="318" customFormat="1" ht="12">
      <c r="A37" s="137"/>
      <c r="B37" s="137"/>
      <c r="C37" s="156"/>
      <c r="D37" s="156"/>
      <c r="E37" s="156"/>
      <c r="F37" s="137"/>
      <c r="G37" s="155"/>
      <c r="H37" s="137"/>
      <c r="I37" s="137"/>
      <c r="J37" s="137"/>
      <c r="K37" s="156"/>
      <c r="L37" s="156"/>
      <c r="M37" s="137"/>
      <c r="N37" s="137"/>
      <c r="O37" s="137"/>
      <c r="P37" s="137"/>
      <c r="Q37" s="137"/>
      <c r="R37" s="137"/>
      <c r="S37" s="137"/>
    </row>
    <row r="38" spans="1:19" s="318" customFormat="1" ht="12">
      <c r="A38" s="137"/>
      <c r="B38" s="137"/>
      <c r="C38" s="156"/>
      <c r="D38" s="156"/>
      <c r="E38" s="156"/>
      <c r="F38" s="137"/>
      <c r="G38" s="316"/>
      <c r="H38" s="137"/>
      <c r="I38" s="137"/>
      <c r="J38" s="137"/>
      <c r="K38" s="156"/>
      <c r="L38" s="156"/>
      <c r="M38" s="137"/>
      <c r="N38" s="137"/>
      <c r="O38" s="137"/>
      <c r="P38" s="137"/>
      <c r="Q38" s="137"/>
      <c r="R38" s="137"/>
      <c r="S38" s="137"/>
    </row>
    <row r="39" spans="1:19" s="318" customFormat="1" ht="12">
      <c r="A39" s="137"/>
      <c r="B39" s="137"/>
      <c r="C39" s="156"/>
      <c r="D39" s="157"/>
      <c r="E39" s="155"/>
      <c r="F39" s="137"/>
      <c r="G39" s="137"/>
      <c r="H39" s="137"/>
      <c r="I39" s="137"/>
      <c r="J39" s="137"/>
      <c r="K39" s="156"/>
      <c r="L39" s="156"/>
      <c r="M39" s="137"/>
      <c r="N39" s="137"/>
      <c r="O39" s="137"/>
      <c r="P39" s="137"/>
      <c r="Q39" s="137"/>
      <c r="R39" s="137"/>
      <c r="S39" s="137"/>
    </row>
    <row r="40" spans="1:19" s="318" customFormat="1" ht="12">
      <c r="A40" s="137"/>
      <c r="B40" s="137"/>
      <c r="C40" s="156"/>
      <c r="D40" s="157"/>
      <c r="E40" s="157"/>
      <c r="F40" s="137"/>
      <c r="G40" s="137"/>
      <c r="H40" s="137"/>
      <c r="I40" s="137"/>
      <c r="J40" s="137"/>
      <c r="K40" s="156"/>
      <c r="L40" s="156"/>
      <c r="M40" s="137"/>
      <c r="N40" s="137"/>
      <c r="O40" s="137"/>
      <c r="P40" s="137"/>
      <c r="Q40" s="137"/>
      <c r="R40" s="137"/>
      <c r="S40" s="137"/>
    </row>
    <row r="41" spans="1:19" s="318" customFormat="1" ht="12">
      <c r="A41" s="137"/>
      <c r="B41" s="137"/>
      <c r="C41" s="155"/>
      <c r="D41" s="156"/>
      <c r="E41" s="156"/>
      <c r="F41" s="317"/>
      <c r="G41" s="317"/>
      <c r="H41" s="137"/>
      <c r="I41" s="137"/>
      <c r="J41" s="137"/>
      <c r="K41" s="156"/>
      <c r="L41" s="156"/>
      <c r="M41" s="137"/>
      <c r="N41" s="137"/>
      <c r="O41" s="137"/>
      <c r="P41" s="137"/>
      <c r="Q41" s="137"/>
      <c r="R41" s="137"/>
      <c r="S41" s="137"/>
    </row>
    <row r="42" spans="1:19" s="318" customFormat="1" ht="12">
      <c r="A42" s="137"/>
      <c r="B42" s="137"/>
      <c r="C42" s="156"/>
      <c r="D42" s="156"/>
      <c r="E42" s="156"/>
      <c r="F42" s="317"/>
      <c r="G42" s="137"/>
      <c r="H42" s="319"/>
      <c r="I42" s="137"/>
      <c r="J42" s="137"/>
      <c r="K42" s="156"/>
      <c r="L42" s="156"/>
      <c r="M42" s="137"/>
      <c r="N42" s="137"/>
      <c r="O42" s="137"/>
      <c r="P42" s="137"/>
      <c r="Q42" s="137"/>
      <c r="R42" s="137"/>
      <c r="S42" s="137"/>
    </row>
    <row r="43" spans="1:19" s="318" customFormat="1" ht="12">
      <c r="A43" s="137"/>
      <c r="B43" s="137"/>
      <c r="C43" s="156"/>
      <c r="D43" s="156"/>
      <c r="E43" s="156"/>
      <c r="F43" s="137"/>
      <c r="G43" s="155"/>
      <c r="H43" s="137"/>
      <c r="I43" s="137"/>
      <c r="J43" s="155"/>
      <c r="K43" s="156"/>
      <c r="L43" s="156"/>
      <c r="M43" s="137"/>
      <c r="N43" s="137"/>
      <c r="O43" s="137"/>
      <c r="P43" s="137"/>
      <c r="Q43" s="137"/>
      <c r="R43" s="137"/>
      <c r="S43" s="137"/>
    </row>
    <row r="44" spans="1:19" s="318" customFormat="1" ht="12">
      <c r="A44" s="137"/>
      <c r="B44" s="137"/>
      <c r="C44" s="156"/>
      <c r="D44" s="156"/>
      <c r="E44" s="156"/>
      <c r="F44" s="137"/>
      <c r="G44" s="137"/>
      <c r="H44" s="137"/>
      <c r="I44" s="137"/>
      <c r="J44" s="157"/>
      <c r="K44" s="156"/>
      <c r="L44" s="156"/>
      <c r="M44" s="137"/>
      <c r="N44" s="137"/>
      <c r="O44" s="137"/>
      <c r="P44" s="137"/>
      <c r="Q44" s="137"/>
      <c r="R44" s="137"/>
      <c r="S44" s="137"/>
    </row>
    <row r="45" spans="1:19" s="318" customFormat="1" ht="12">
      <c r="A45" s="137"/>
      <c r="B45" s="137"/>
      <c r="C45" s="156"/>
      <c r="D45" s="156"/>
      <c r="E45" s="156"/>
      <c r="F45" s="137"/>
      <c r="G45" s="137"/>
      <c r="H45" s="137"/>
      <c r="I45" s="137"/>
      <c r="J45" s="156"/>
      <c r="K45" s="156"/>
      <c r="L45" s="156"/>
      <c r="M45" s="137"/>
      <c r="N45" s="137"/>
      <c r="O45" s="137"/>
      <c r="P45" s="137"/>
      <c r="Q45" s="137"/>
      <c r="R45" s="137"/>
      <c r="S45" s="137"/>
    </row>
    <row r="46" spans="1:19" s="318" customFormat="1" ht="12">
      <c r="A46" s="137"/>
      <c r="B46" s="137"/>
      <c r="C46" s="156"/>
      <c r="D46" s="156"/>
      <c r="E46" s="156"/>
      <c r="F46" s="137"/>
      <c r="G46" s="137"/>
      <c r="H46" s="137"/>
      <c r="I46" s="137"/>
      <c r="J46" s="156"/>
      <c r="K46" s="156"/>
      <c r="L46" s="156"/>
      <c r="M46" s="137"/>
      <c r="N46" s="137"/>
      <c r="O46" s="137"/>
      <c r="P46" s="137"/>
      <c r="Q46" s="137"/>
      <c r="R46" s="137"/>
      <c r="S46" s="137"/>
    </row>
    <row r="47" spans="1:19" s="318" customFormat="1" ht="12">
      <c r="A47" s="137"/>
      <c r="B47" s="137"/>
      <c r="C47" s="155"/>
      <c r="D47" s="156"/>
      <c r="E47" s="156"/>
      <c r="F47" s="155"/>
      <c r="G47" s="156"/>
      <c r="H47" s="137"/>
      <c r="I47" s="137"/>
      <c r="J47" s="156"/>
      <c r="K47" s="156"/>
      <c r="L47" s="156"/>
      <c r="M47" s="137"/>
      <c r="N47" s="137"/>
      <c r="O47" s="137"/>
      <c r="P47" s="137"/>
      <c r="Q47" s="137"/>
      <c r="R47" s="137"/>
      <c r="S47" s="137"/>
    </row>
    <row r="48" spans="1:19" s="318" customFormat="1" ht="12">
      <c r="A48" s="137"/>
      <c r="B48" s="137"/>
      <c r="C48" s="156"/>
      <c r="D48" s="156"/>
      <c r="E48" s="156"/>
      <c r="F48" s="156"/>
      <c r="G48" s="156"/>
      <c r="H48" s="319"/>
      <c r="I48" s="137"/>
      <c r="J48" s="137"/>
      <c r="K48" s="156"/>
      <c r="L48" s="156"/>
      <c r="M48" s="137"/>
      <c r="N48" s="137"/>
      <c r="O48" s="137"/>
      <c r="P48" s="137"/>
      <c r="Q48" s="137"/>
      <c r="R48" s="137"/>
      <c r="S48" s="137"/>
    </row>
    <row r="49" spans="1:19" s="318" customFormat="1" ht="12">
      <c r="A49" s="137"/>
      <c r="B49" s="137"/>
      <c r="C49" s="156"/>
      <c r="D49" s="156"/>
      <c r="E49" s="156"/>
      <c r="F49" s="137"/>
      <c r="G49" s="155"/>
      <c r="H49" s="137"/>
      <c r="I49" s="137"/>
      <c r="J49" s="137"/>
      <c r="K49" s="156"/>
      <c r="L49" s="156"/>
      <c r="M49" s="137"/>
      <c r="N49" s="137"/>
      <c r="O49" s="137"/>
      <c r="P49" s="137"/>
      <c r="Q49" s="137"/>
      <c r="R49" s="137"/>
      <c r="S49" s="137"/>
    </row>
    <row r="50" spans="1:19" s="318" customFormat="1" ht="12">
      <c r="A50" s="137"/>
      <c r="B50" s="137"/>
      <c r="C50" s="156"/>
      <c r="D50" s="156"/>
      <c r="E50" s="156"/>
      <c r="F50" s="137"/>
      <c r="G50" s="316"/>
      <c r="H50" s="137"/>
      <c r="I50" s="137"/>
      <c r="J50" s="137"/>
      <c r="K50" s="156"/>
      <c r="L50" s="156"/>
      <c r="M50" s="137"/>
      <c r="N50" s="137"/>
      <c r="O50" s="137"/>
      <c r="P50" s="137"/>
      <c r="Q50" s="137"/>
      <c r="R50" s="137"/>
      <c r="S50" s="137"/>
    </row>
    <row r="51" spans="1:19" s="318" customFormat="1" ht="12">
      <c r="A51" s="137"/>
      <c r="B51" s="137"/>
      <c r="C51" s="156"/>
      <c r="D51" s="157"/>
      <c r="E51" s="155"/>
      <c r="F51" s="137"/>
      <c r="G51" s="137"/>
      <c r="H51" s="137"/>
      <c r="I51" s="137"/>
      <c r="J51" s="137"/>
      <c r="K51" s="156"/>
      <c r="L51" s="156"/>
      <c r="M51" s="137"/>
      <c r="N51" s="137"/>
      <c r="O51" s="137"/>
      <c r="P51" s="137"/>
      <c r="Q51" s="137"/>
      <c r="R51" s="137"/>
      <c r="S51" s="137"/>
    </row>
    <row r="52" spans="1:19" s="318" customFormat="1" ht="12">
      <c r="A52" s="137"/>
      <c r="B52" s="137"/>
      <c r="C52" s="156"/>
      <c r="D52" s="157"/>
      <c r="E52" s="157"/>
      <c r="F52" s="137"/>
      <c r="G52" s="137"/>
      <c r="H52" s="137"/>
      <c r="I52" s="137"/>
      <c r="J52" s="137"/>
      <c r="K52" s="156"/>
      <c r="L52" s="156"/>
      <c r="M52" s="137"/>
      <c r="N52" s="137"/>
      <c r="O52" s="137"/>
      <c r="P52" s="137"/>
      <c r="Q52" s="137"/>
      <c r="R52" s="137"/>
      <c r="S52" s="137"/>
    </row>
    <row r="53" spans="1:19" s="318" customFormat="1" ht="12">
      <c r="A53" s="137"/>
      <c r="B53" s="137"/>
      <c r="C53" s="155"/>
      <c r="D53" s="156"/>
      <c r="E53" s="156"/>
      <c r="F53" s="317"/>
      <c r="G53" s="317"/>
      <c r="H53" s="137"/>
      <c r="I53" s="137"/>
      <c r="J53" s="137"/>
      <c r="K53" s="156"/>
      <c r="L53" s="156"/>
      <c r="M53" s="137"/>
      <c r="N53" s="137"/>
      <c r="O53" s="137"/>
      <c r="P53" s="137"/>
      <c r="Q53" s="137"/>
      <c r="R53" s="137"/>
      <c r="S53" s="137"/>
    </row>
    <row r="54" spans="1:19" s="318" customFormat="1" ht="12">
      <c r="A54" s="137"/>
      <c r="B54" s="137"/>
      <c r="C54" s="156"/>
      <c r="D54" s="156"/>
      <c r="E54" s="156"/>
      <c r="F54" s="317"/>
      <c r="G54" s="137"/>
      <c r="H54" s="319"/>
      <c r="I54" s="137"/>
      <c r="J54" s="137"/>
      <c r="K54" s="156"/>
      <c r="L54" s="156"/>
      <c r="M54" s="137"/>
      <c r="N54" s="137"/>
      <c r="O54" s="137"/>
      <c r="P54" s="137"/>
      <c r="Q54" s="137"/>
      <c r="R54" s="137"/>
      <c r="S54" s="137"/>
    </row>
    <row r="55" spans="1:19" s="318" customFormat="1" ht="12">
      <c r="A55" s="137"/>
      <c r="B55" s="137"/>
      <c r="C55" s="156"/>
      <c r="D55" s="156"/>
      <c r="E55" s="156"/>
      <c r="F55" s="137"/>
      <c r="G55" s="155"/>
      <c r="H55" s="137"/>
      <c r="I55" s="137"/>
      <c r="J55" s="137"/>
      <c r="K55" s="156"/>
      <c r="L55" s="156"/>
      <c r="M55" s="137"/>
      <c r="N55" s="137"/>
      <c r="O55" s="137"/>
      <c r="P55" s="137"/>
      <c r="Q55" s="137"/>
      <c r="R55" s="137"/>
      <c r="S55" s="137"/>
    </row>
    <row r="56" spans="1:19" s="318" customFormat="1" ht="12">
      <c r="A56" s="137"/>
      <c r="B56" s="137"/>
      <c r="C56" s="156"/>
      <c r="D56" s="156"/>
      <c r="E56" s="156"/>
      <c r="F56" s="137"/>
      <c r="G56" s="137"/>
      <c r="H56" s="137"/>
      <c r="I56" s="137"/>
      <c r="J56" s="137"/>
      <c r="K56" s="156"/>
      <c r="L56" s="156"/>
      <c r="M56" s="137"/>
      <c r="N56" s="137"/>
      <c r="O56" s="137"/>
      <c r="P56" s="137"/>
      <c r="Q56" s="137"/>
      <c r="R56" s="137"/>
      <c r="S56" s="137"/>
    </row>
    <row r="57" spans="1:19" s="318" customFormat="1" ht="12">
      <c r="A57" s="137"/>
      <c r="B57" s="137"/>
      <c r="C57" s="156"/>
      <c r="D57" s="156"/>
      <c r="E57" s="156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1:19" s="318" customFormat="1" ht="12">
      <c r="A58" s="137"/>
      <c r="B58" s="137"/>
      <c r="C58" s="156"/>
      <c r="D58" s="156"/>
      <c r="E58" s="156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19" s="318" customFormat="1" ht="12">
      <c r="A59" s="137"/>
      <c r="B59" s="137"/>
      <c r="C59" s="155"/>
      <c r="D59" s="156"/>
      <c r="E59" s="156"/>
      <c r="F59" s="155"/>
      <c r="G59" s="156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19" s="318" customFormat="1" ht="12">
      <c r="A60" s="137"/>
      <c r="B60" s="137"/>
      <c r="C60" s="156"/>
      <c r="D60" s="156"/>
      <c r="E60" s="156"/>
      <c r="F60" s="156"/>
      <c r="G60" s="156"/>
      <c r="H60" s="319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19" s="318" customFormat="1" ht="12">
      <c r="A61" s="137"/>
      <c r="B61" s="137"/>
      <c r="C61" s="156"/>
      <c r="D61" s="156"/>
      <c r="E61" s="156"/>
      <c r="F61" s="137"/>
      <c r="G61" s="155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</row>
    <row r="62" spans="1:19" s="318" customFormat="1" ht="12">
      <c r="A62" s="137"/>
      <c r="B62" s="137"/>
      <c r="C62" s="156"/>
      <c r="D62" s="156"/>
      <c r="E62" s="156"/>
      <c r="F62" s="137"/>
      <c r="G62" s="316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19" s="318" customFormat="1" ht="12">
      <c r="A63" s="137"/>
      <c r="B63" s="137"/>
      <c r="C63" s="156"/>
      <c r="D63" s="157"/>
      <c r="E63" s="155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</row>
    <row r="64" spans="1:19" s="318" customFormat="1" ht="12">
      <c r="A64" s="137"/>
      <c r="B64" s="137"/>
      <c r="C64" s="156"/>
      <c r="D64" s="157"/>
      <c r="E64" s="15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19" s="318" customFormat="1" ht="12">
      <c r="A65" s="137"/>
      <c r="B65" s="137"/>
      <c r="C65" s="155"/>
      <c r="D65" s="156"/>
      <c r="E65" s="156"/>
      <c r="F65" s="317"/>
      <c r="G65" s="31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s="318" customFormat="1" ht="12">
      <c r="A66" s="137"/>
      <c r="B66" s="137"/>
      <c r="C66" s="156"/>
      <c r="D66" s="156"/>
      <c r="E66" s="156"/>
      <c r="F66" s="317"/>
      <c r="G66" s="137"/>
      <c r="H66" s="319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19" s="318" customFormat="1" ht="12">
      <c r="A67" s="137"/>
      <c r="B67" s="137"/>
      <c r="C67" s="156"/>
      <c r="D67" s="156"/>
      <c r="E67" s="156"/>
      <c r="F67" s="137"/>
      <c r="G67" s="155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</row>
    <row r="68" spans="1:19" s="318" customFormat="1" ht="12">
      <c r="A68" s="137"/>
      <c r="B68" s="137"/>
      <c r="C68" s="156"/>
      <c r="D68" s="156"/>
      <c r="E68" s="156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</row>
    <row r="69" spans="1:19" s="318" customFormat="1" ht="12">
      <c r="A69" s="137"/>
      <c r="B69" s="137"/>
      <c r="C69" s="156"/>
      <c r="D69" s="156"/>
      <c r="E69" s="15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</row>
    <row r="70" spans="1:18" s="318" customFormat="1" ht="12">
      <c r="A70" s="137"/>
      <c r="B70" s="137"/>
      <c r="C70" s="156"/>
      <c r="D70" s="156"/>
      <c r="E70" s="156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</row>
    <row r="71" spans="1:18" s="318" customFormat="1" ht="12">
      <c r="A71" s="137"/>
      <c r="B71" s="137"/>
      <c r="C71" s="155"/>
      <c r="D71" s="156"/>
      <c r="E71" s="156"/>
      <c r="F71" s="155"/>
      <c r="G71" s="156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</row>
    <row r="72" spans="1:18" s="318" customFormat="1" ht="12">
      <c r="A72" s="137"/>
      <c r="B72" s="137"/>
      <c r="C72" s="156"/>
      <c r="D72" s="156"/>
      <c r="E72" s="156"/>
      <c r="F72" s="156"/>
      <c r="G72" s="156"/>
      <c r="H72" s="319"/>
      <c r="I72" s="137"/>
      <c r="J72" s="137"/>
      <c r="K72" s="137"/>
      <c r="L72" s="137"/>
      <c r="M72" s="137"/>
      <c r="N72" s="137"/>
      <c r="O72" s="137"/>
      <c r="P72" s="137"/>
      <c r="Q72" s="137"/>
      <c r="R72" s="137"/>
    </row>
    <row r="73" spans="1:18" s="318" customFormat="1" ht="12">
      <c r="A73" s="137"/>
      <c r="B73" s="137"/>
      <c r="C73" s="156"/>
      <c r="D73" s="156"/>
      <c r="E73" s="156"/>
      <c r="F73" s="137"/>
      <c r="G73" s="155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</row>
    <row r="74" spans="1:18" s="318" customFormat="1" ht="12">
      <c r="A74" s="137"/>
      <c r="B74" s="137"/>
      <c r="C74" s="156"/>
      <c r="D74" s="156"/>
      <c r="E74" s="156"/>
      <c r="F74" s="137"/>
      <c r="G74" s="316"/>
      <c r="H74" s="137"/>
      <c r="I74" s="137"/>
      <c r="J74" s="137"/>
      <c r="K74" s="156"/>
      <c r="L74" s="137"/>
      <c r="M74" s="137"/>
      <c r="N74" s="137"/>
      <c r="O74" s="137"/>
      <c r="P74" s="137"/>
      <c r="Q74" s="137"/>
      <c r="R74" s="137"/>
    </row>
    <row r="75" spans="1:18" s="318" customFormat="1" ht="12">
      <c r="A75" s="137"/>
      <c r="B75" s="137"/>
      <c r="C75" s="156"/>
      <c r="D75" s="157"/>
      <c r="E75" s="155"/>
      <c r="F75" s="137"/>
      <c r="G75" s="137"/>
      <c r="H75" s="137"/>
      <c r="I75" s="137"/>
      <c r="J75" s="137"/>
      <c r="K75" s="156"/>
      <c r="L75" s="137"/>
      <c r="M75" s="137"/>
      <c r="N75" s="137"/>
      <c r="O75" s="137"/>
      <c r="P75" s="137"/>
      <c r="Q75" s="137"/>
      <c r="R75" s="137"/>
    </row>
    <row r="76" spans="1:18" s="318" customFormat="1" ht="12">
      <c r="A76" s="137"/>
      <c r="B76" s="137"/>
      <c r="C76" s="156"/>
      <c r="D76" s="157"/>
      <c r="E76" s="157"/>
      <c r="F76" s="137"/>
      <c r="G76" s="137"/>
      <c r="H76" s="137"/>
      <c r="I76" s="137"/>
      <c r="J76" s="137"/>
      <c r="K76" s="156"/>
      <c r="L76" s="137"/>
      <c r="M76" s="137"/>
      <c r="N76" s="137"/>
      <c r="O76" s="137"/>
      <c r="P76" s="137"/>
      <c r="Q76" s="137"/>
      <c r="R76" s="137"/>
    </row>
    <row r="77" spans="1:18" s="318" customFormat="1" ht="12">
      <c r="A77" s="320"/>
      <c r="B77" s="137"/>
      <c r="C77" s="137"/>
      <c r="D77" s="137"/>
      <c r="E77" s="137"/>
      <c r="F77" s="137"/>
      <c r="G77" s="137"/>
      <c r="H77" s="137"/>
      <c r="I77" s="137"/>
      <c r="J77" s="137"/>
      <c r="K77" s="156"/>
      <c r="L77" s="137"/>
      <c r="M77" s="137"/>
      <c r="N77" s="137"/>
      <c r="O77" s="137"/>
      <c r="P77" s="137"/>
      <c r="Q77" s="137"/>
      <c r="R77" s="137"/>
    </row>
    <row r="78" spans="1:18" s="318" customFormat="1" ht="12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56"/>
      <c r="L78" s="137"/>
      <c r="M78" s="137"/>
      <c r="N78" s="137"/>
      <c r="O78" s="137"/>
      <c r="P78" s="137"/>
      <c r="Q78" s="137"/>
      <c r="R78" s="137"/>
    </row>
    <row r="79" spans="1:18" s="318" customFormat="1" ht="12">
      <c r="A79" s="137"/>
      <c r="B79" s="137"/>
      <c r="C79" s="31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</row>
    <row r="80" spans="1:18" s="318" customFormat="1" ht="12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</row>
    <row r="81" spans="1:18" s="318" customFormat="1" ht="12">
      <c r="A81" s="137"/>
      <c r="B81" s="137"/>
      <c r="C81" s="317"/>
      <c r="D81" s="137"/>
      <c r="E81" s="137"/>
      <c r="F81" s="137"/>
      <c r="G81" s="137"/>
      <c r="H81" s="137"/>
      <c r="I81" s="137"/>
      <c r="J81" s="137"/>
      <c r="K81" s="317"/>
      <c r="L81" s="137"/>
      <c r="M81" s="137"/>
      <c r="N81" s="137"/>
      <c r="O81" s="137"/>
      <c r="P81" s="137"/>
      <c r="Q81" s="137"/>
      <c r="R81" s="137"/>
    </row>
    <row r="82" spans="2:18" s="318" customFormat="1" ht="12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</row>
    <row r="83" spans="1:18" s="318" customFormat="1" ht="12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</row>
    <row r="84" spans="1:18" s="318" customFormat="1" ht="12">
      <c r="A84" s="137"/>
      <c r="B84" s="137"/>
      <c r="C84" s="155"/>
      <c r="D84" s="156"/>
      <c r="E84" s="156"/>
      <c r="F84" s="137"/>
      <c r="G84" s="317"/>
      <c r="H84" s="137"/>
      <c r="I84" s="137"/>
      <c r="J84" s="137"/>
      <c r="K84" s="155"/>
      <c r="L84" s="156"/>
      <c r="M84" s="156"/>
      <c r="N84" s="155"/>
      <c r="O84" s="156"/>
      <c r="P84" s="137"/>
      <c r="Q84" s="137"/>
      <c r="R84" s="137"/>
    </row>
    <row r="85" spans="1:18" s="318" customFormat="1" ht="12">
      <c r="A85" s="137"/>
      <c r="B85" s="137"/>
      <c r="C85" s="156"/>
      <c r="D85" s="156"/>
      <c r="E85" s="156"/>
      <c r="F85" s="317"/>
      <c r="G85" s="137"/>
      <c r="H85" s="319"/>
      <c r="I85" s="137"/>
      <c r="J85" s="137"/>
      <c r="K85" s="156"/>
      <c r="L85" s="156"/>
      <c r="M85" s="156"/>
      <c r="N85" s="156"/>
      <c r="O85" s="156"/>
      <c r="P85" s="319"/>
      <c r="Q85" s="137"/>
      <c r="R85" s="137"/>
    </row>
    <row r="86" spans="1:18" s="318" customFormat="1" ht="12">
      <c r="A86" s="137"/>
      <c r="B86" s="137"/>
      <c r="C86" s="155"/>
      <c r="D86" s="156"/>
      <c r="E86" s="156"/>
      <c r="F86" s="137"/>
      <c r="G86" s="317"/>
      <c r="H86" s="137"/>
      <c r="I86" s="137"/>
      <c r="J86" s="137"/>
      <c r="K86" s="156"/>
      <c r="L86" s="156"/>
      <c r="M86" s="156"/>
      <c r="N86" s="137"/>
      <c r="O86" s="155"/>
      <c r="P86" s="137"/>
      <c r="Q86" s="137"/>
      <c r="R86" s="137"/>
    </row>
    <row r="87" spans="1:18" s="318" customFormat="1" ht="12">
      <c r="A87" s="137"/>
      <c r="B87" s="137"/>
      <c r="C87" s="156"/>
      <c r="D87" s="156"/>
      <c r="E87" s="156"/>
      <c r="F87" s="317"/>
      <c r="G87" s="137"/>
      <c r="H87" s="319"/>
      <c r="I87" s="137"/>
      <c r="J87" s="137"/>
      <c r="K87" s="156"/>
      <c r="L87" s="156"/>
      <c r="M87" s="156"/>
      <c r="N87" s="137"/>
      <c r="O87" s="316"/>
      <c r="P87" s="137"/>
      <c r="Q87" s="137"/>
      <c r="R87" s="137"/>
    </row>
    <row r="88" spans="1:18" s="318" customFormat="1" ht="12">
      <c r="A88" s="137"/>
      <c r="B88" s="137"/>
      <c r="C88" s="155"/>
      <c r="D88" s="156"/>
      <c r="E88" s="156"/>
      <c r="F88" s="137"/>
      <c r="G88" s="317"/>
      <c r="H88" s="137"/>
      <c r="I88" s="137"/>
      <c r="J88" s="137"/>
      <c r="K88" s="156"/>
      <c r="L88" s="137"/>
      <c r="M88" s="137"/>
      <c r="N88" s="137"/>
      <c r="O88" s="137"/>
      <c r="P88" s="137"/>
      <c r="Q88" s="137"/>
      <c r="R88" s="137"/>
    </row>
    <row r="89" spans="1:18" s="318" customFormat="1" ht="12">
      <c r="A89" s="137"/>
      <c r="B89" s="137"/>
      <c r="C89" s="156"/>
      <c r="D89" s="156"/>
      <c r="E89" s="156"/>
      <c r="F89" s="317"/>
      <c r="G89" s="137"/>
      <c r="H89" s="319"/>
      <c r="I89" s="137"/>
      <c r="J89" s="137"/>
      <c r="K89" s="156"/>
      <c r="L89" s="137"/>
      <c r="M89" s="137"/>
      <c r="N89" s="137"/>
      <c r="O89" s="137"/>
      <c r="P89" s="137"/>
      <c r="Q89" s="137"/>
      <c r="R89" s="137"/>
    </row>
    <row r="90" spans="1:18" s="318" customFormat="1" ht="12">
      <c r="A90" s="137"/>
      <c r="B90" s="137"/>
      <c r="C90" s="155"/>
      <c r="D90" s="156"/>
      <c r="E90" s="156"/>
      <c r="F90" s="137"/>
      <c r="G90" s="317"/>
      <c r="H90" s="137"/>
      <c r="I90" s="137"/>
      <c r="J90" s="137"/>
      <c r="K90" s="155"/>
      <c r="L90" s="156"/>
      <c r="M90" s="156"/>
      <c r="N90" s="317"/>
      <c r="O90" s="317"/>
      <c r="P90" s="137"/>
      <c r="Q90" s="137"/>
      <c r="R90" s="137"/>
    </row>
    <row r="91" spans="1:18" s="318" customFormat="1" ht="12">
      <c r="A91" s="137"/>
      <c r="B91" s="137"/>
      <c r="C91" s="156"/>
      <c r="D91" s="156"/>
      <c r="E91" s="156"/>
      <c r="F91" s="317"/>
      <c r="G91" s="137"/>
      <c r="H91" s="319"/>
      <c r="I91" s="137"/>
      <c r="J91" s="137"/>
      <c r="K91" s="156"/>
      <c r="L91" s="156"/>
      <c r="M91" s="156"/>
      <c r="N91" s="317"/>
      <c r="O91" s="137"/>
      <c r="P91" s="319"/>
      <c r="Q91" s="137"/>
      <c r="R91" s="137"/>
    </row>
    <row r="92" spans="1:18" s="318" customFormat="1" ht="12">
      <c r="A92" s="137"/>
      <c r="B92" s="137"/>
      <c r="C92" s="155"/>
      <c r="D92" s="156"/>
      <c r="E92" s="156"/>
      <c r="F92" s="137"/>
      <c r="G92" s="317"/>
      <c r="H92" s="137"/>
      <c r="I92" s="137"/>
      <c r="J92" s="155"/>
      <c r="K92" s="156"/>
      <c r="L92" s="156"/>
      <c r="M92" s="156"/>
      <c r="N92" s="137"/>
      <c r="O92" s="155"/>
      <c r="P92" s="137"/>
      <c r="Q92" s="137"/>
      <c r="R92" s="137"/>
    </row>
    <row r="93" spans="1:18" s="318" customFormat="1" ht="12">
      <c r="A93" s="137"/>
      <c r="B93" s="137"/>
      <c r="C93" s="156"/>
      <c r="D93" s="156"/>
      <c r="E93" s="156"/>
      <c r="F93" s="317"/>
      <c r="G93" s="137"/>
      <c r="H93" s="319"/>
      <c r="I93" s="137"/>
      <c r="J93" s="157"/>
      <c r="K93" s="156"/>
      <c r="L93" s="156"/>
      <c r="M93" s="156"/>
      <c r="N93" s="137"/>
      <c r="O93" s="137"/>
      <c r="P93" s="137"/>
      <c r="Q93" s="137"/>
      <c r="R93" s="137"/>
    </row>
    <row r="94" spans="1:18" s="318" customFormat="1" ht="12">
      <c r="A94" s="137"/>
      <c r="B94" s="137"/>
      <c r="C94" s="155"/>
      <c r="D94" s="156"/>
      <c r="E94" s="156"/>
      <c r="F94" s="137"/>
      <c r="G94" s="317"/>
      <c r="H94" s="137"/>
      <c r="I94" s="137"/>
      <c r="J94" s="156"/>
      <c r="K94" s="156"/>
      <c r="L94" s="156"/>
      <c r="M94" s="156"/>
      <c r="N94" s="157"/>
      <c r="O94" s="155"/>
      <c r="P94" s="137"/>
      <c r="Q94" s="137"/>
      <c r="R94" s="137"/>
    </row>
    <row r="95" spans="1:18" s="318" customFormat="1" ht="12">
      <c r="A95" s="137"/>
      <c r="B95" s="137"/>
      <c r="C95" s="156"/>
      <c r="D95" s="156"/>
      <c r="E95" s="156"/>
      <c r="F95" s="317"/>
      <c r="G95" s="137"/>
      <c r="H95" s="319"/>
      <c r="I95" s="137"/>
      <c r="J95" s="137"/>
      <c r="K95" s="156"/>
      <c r="L95" s="156"/>
      <c r="M95" s="156"/>
      <c r="N95" s="157"/>
      <c r="O95" s="157"/>
      <c r="P95" s="137"/>
      <c r="Q95" s="137"/>
      <c r="R95" s="137"/>
    </row>
    <row r="96" spans="1:18" s="318" customFormat="1" ht="12">
      <c r="A96" s="137"/>
      <c r="B96" s="137"/>
      <c r="C96" s="155"/>
      <c r="D96" s="156"/>
      <c r="E96" s="156"/>
      <c r="F96" s="137"/>
      <c r="G96" s="317"/>
      <c r="H96" s="137"/>
      <c r="I96" s="137"/>
      <c r="J96" s="137"/>
      <c r="K96" s="155"/>
      <c r="L96" s="156"/>
      <c r="M96" s="156"/>
      <c r="N96" s="155"/>
      <c r="O96" s="156"/>
      <c r="P96" s="137"/>
      <c r="Q96" s="137"/>
      <c r="R96" s="137"/>
    </row>
    <row r="97" spans="1:18" s="318" customFormat="1" ht="12">
      <c r="A97" s="137"/>
      <c r="B97" s="137"/>
      <c r="C97" s="156"/>
      <c r="D97" s="156"/>
      <c r="E97" s="156"/>
      <c r="F97" s="317"/>
      <c r="G97" s="137"/>
      <c r="H97" s="319"/>
      <c r="I97" s="137"/>
      <c r="J97" s="137"/>
      <c r="K97" s="156"/>
      <c r="L97" s="156"/>
      <c r="M97" s="156"/>
      <c r="N97" s="156"/>
      <c r="O97" s="156"/>
      <c r="P97" s="319"/>
      <c r="Q97" s="137"/>
      <c r="R97" s="137"/>
    </row>
    <row r="98" spans="1:18" s="318" customFormat="1" ht="12">
      <c r="A98" s="137"/>
      <c r="B98" s="137"/>
      <c r="C98" s="155"/>
      <c r="D98" s="156"/>
      <c r="E98" s="156"/>
      <c r="F98" s="137"/>
      <c r="G98" s="317"/>
      <c r="H98" s="137"/>
      <c r="I98" s="137"/>
      <c r="J98" s="137"/>
      <c r="K98" s="156"/>
      <c r="L98" s="156"/>
      <c r="M98" s="156"/>
      <c r="N98" s="137"/>
      <c r="O98" s="155"/>
      <c r="P98" s="137"/>
      <c r="Q98" s="137"/>
      <c r="R98" s="137"/>
    </row>
    <row r="99" spans="1:18" s="318" customFormat="1" ht="12">
      <c r="A99" s="137"/>
      <c r="B99" s="137"/>
      <c r="C99" s="156"/>
      <c r="D99" s="156"/>
      <c r="E99" s="156"/>
      <c r="F99" s="317"/>
      <c r="G99" s="137"/>
      <c r="H99" s="319"/>
      <c r="I99" s="137"/>
      <c r="J99" s="137"/>
      <c r="K99" s="156"/>
      <c r="L99" s="156"/>
      <c r="M99" s="156"/>
      <c r="N99" s="137"/>
      <c r="O99" s="316"/>
      <c r="P99" s="137"/>
      <c r="Q99" s="137"/>
      <c r="R99" s="137"/>
    </row>
    <row r="100" spans="1:18" s="318" customFormat="1" ht="12">
      <c r="A100" s="137"/>
      <c r="B100" s="137"/>
      <c r="C100" s="155"/>
      <c r="D100" s="156"/>
      <c r="E100" s="156"/>
      <c r="F100" s="137"/>
      <c r="G100" s="317"/>
      <c r="H100" s="137"/>
      <c r="I100" s="137"/>
      <c r="J100" s="137"/>
      <c r="K100" s="156"/>
      <c r="L100" s="157"/>
      <c r="M100" s="155"/>
      <c r="N100" s="137"/>
      <c r="O100" s="137"/>
      <c r="P100" s="137"/>
      <c r="Q100" s="137"/>
      <c r="R100" s="137"/>
    </row>
    <row r="101" spans="1:18" s="318" customFormat="1" ht="12">
      <c r="A101" s="137"/>
      <c r="B101" s="137"/>
      <c r="C101" s="156"/>
      <c r="D101" s="156"/>
      <c r="E101" s="156"/>
      <c r="F101" s="317"/>
      <c r="G101" s="137"/>
      <c r="H101" s="319"/>
      <c r="I101" s="137"/>
      <c r="J101" s="137"/>
      <c r="K101" s="156"/>
      <c r="L101" s="157"/>
      <c r="M101" s="157"/>
      <c r="N101" s="137"/>
      <c r="O101" s="137"/>
      <c r="P101" s="137"/>
      <c r="Q101" s="137"/>
      <c r="R101" s="137"/>
    </row>
    <row r="102" spans="1:18" s="318" customFormat="1" ht="12">
      <c r="A102" s="137"/>
      <c r="B102" s="137"/>
      <c r="C102" s="155"/>
      <c r="D102" s="156"/>
      <c r="E102" s="156"/>
      <c r="F102" s="137"/>
      <c r="G102" s="317"/>
      <c r="H102" s="137"/>
      <c r="I102" s="137"/>
      <c r="J102" s="137"/>
      <c r="K102" s="155"/>
      <c r="L102" s="156"/>
      <c r="M102" s="156"/>
      <c r="N102" s="317"/>
      <c r="O102" s="317"/>
      <c r="P102" s="137"/>
      <c r="Q102" s="137"/>
      <c r="R102" s="137"/>
    </row>
    <row r="103" spans="1:18" s="318" customFormat="1" ht="12">
      <c r="A103" s="137"/>
      <c r="B103" s="137"/>
      <c r="C103" s="156"/>
      <c r="D103" s="156"/>
      <c r="E103" s="156"/>
      <c r="F103" s="317"/>
      <c r="G103" s="137"/>
      <c r="H103" s="319"/>
      <c r="I103" s="137"/>
      <c r="J103" s="137"/>
      <c r="K103" s="156"/>
      <c r="L103" s="156"/>
      <c r="M103" s="156"/>
      <c r="N103" s="317"/>
      <c r="O103" s="137"/>
      <c r="P103" s="319"/>
      <c r="Q103" s="137"/>
      <c r="R103" s="137"/>
    </row>
    <row r="104" spans="1:18" s="318" customFormat="1" ht="12">
      <c r="A104" s="137"/>
      <c r="B104" s="137"/>
      <c r="C104" s="155"/>
      <c r="D104" s="156"/>
      <c r="E104" s="156"/>
      <c r="F104" s="137"/>
      <c r="G104" s="317"/>
      <c r="H104" s="137"/>
      <c r="I104" s="137"/>
      <c r="J104" s="137"/>
      <c r="K104" s="156"/>
      <c r="L104" s="156"/>
      <c r="M104" s="156"/>
      <c r="N104" s="137"/>
      <c r="O104" s="155"/>
      <c r="P104" s="137"/>
      <c r="Q104" s="137"/>
      <c r="R104" s="137"/>
    </row>
    <row r="105" spans="1:18" s="318" customFormat="1" ht="12">
      <c r="A105" s="137"/>
      <c r="B105" s="137"/>
      <c r="C105" s="156"/>
      <c r="D105" s="156"/>
      <c r="E105" s="156"/>
      <c r="F105" s="317"/>
      <c r="G105" s="137"/>
      <c r="H105" s="319"/>
      <c r="I105" s="137"/>
      <c r="J105" s="137"/>
      <c r="K105" s="156"/>
      <c r="L105" s="156"/>
      <c r="M105" s="156"/>
      <c r="N105" s="137"/>
      <c r="O105" s="137"/>
      <c r="P105" s="137"/>
      <c r="Q105" s="137"/>
      <c r="R105" s="137"/>
    </row>
    <row r="106" spans="1:18" s="318" customFormat="1" ht="12">
      <c r="A106" s="137"/>
      <c r="B106" s="137"/>
      <c r="C106" s="155"/>
      <c r="D106" s="156"/>
      <c r="E106" s="156"/>
      <c r="F106" s="137"/>
      <c r="G106" s="317"/>
      <c r="H106" s="137"/>
      <c r="I106" s="137"/>
      <c r="J106" s="137"/>
      <c r="K106" s="156"/>
      <c r="L106" s="156"/>
      <c r="M106" s="156"/>
      <c r="N106" s="157"/>
      <c r="O106" s="137"/>
      <c r="P106" s="137"/>
      <c r="Q106" s="137"/>
      <c r="R106" s="137"/>
    </row>
    <row r="107" spans="1:18" s="318" customFormat="1" ht="12">
      <c r="A107" s="137"/>
      <c r="B107" s="137"/>
      <c r="C107" s="156"/>
      <c r="D107" s="156"/>
      <c r="E107" s="156"/>
      <c r="F107" s="317"/>
      <c r="G107" s="137"/>
      <c r="H107" s="319"/>
      <c r="I107" s="137"/>
      <c r="J107" s="137"/>
      <c r="K107" s="156"/>
      <c r="L107" s="156"/>
      <c r="M107" s="156"/>
      <c r="N107" s="157"/>
      <c r="O107" s="137"/>
      <c r="P107" s="137"/>
      <c r="Q107" s="137"/>
      <c r="R107" s="137"/>
    </row>
    <row r="108" spans="1:18" s="318" customFormat="1" ht="12">
      <c r="A108" s="137"/>
      <c r="B108" s="137"/>
      <c r="C108" s="155"/>
      <c r="D108" s="156"/>
      <c r="E108" s="156"/>
      <c r="F108" s="137"/>
      <c r="G108" s="317"/>
      <c r="H108" s="137"/>
      <c r="I108" s="137"/>
      <c r="J108" s="137"/>
      <c r="K108" s="155"/>
      <c r="L108" s="156"/>
      <c r="M108" s="156"/>
      <c r="N108" s="155"/>
      <c r="O108" s="156"/>
      <c r="P108" s="137"/>
      <c r="Q108" s="137"/>
      <c r="R108" s="137"/>
    </row>
    <row r="109" spans="1:18" s="318" customFormat="1" ht="12">
      <c r="A109" s="137"/>
      <c r="B109" s="137"/>
      <c r="C109" s="156"/>
      <c r="D109" s="156"/>
      <c r="E109" s="156"/>
      <c r="F109" s="317"/>
      <c r="G109" s="137"/>
      <c r="H109" s="319"/>
      <c r="I109" s="137"/>
      <c r="J109" s="137"/>
      <c r="K109" s="156"/>
      <c r="L109" s="156"/>
      <c r="M109" s="156"/>
      <c r="N109" s="156"/>
      <c r="O109" s="156"/>
      <c r="P109" s="319"/>
      <c r="Q109" s="137"/>
      <c r="R109" s="137"/>
    </row>
    <row r="110" spans="1:18" s="318" customFormat="1" ht="12">
      <c r="A110" s="137"/>
      <c r="B110" s="137"/>
      <c r="C110" s="155"/>
      <c r="D110" s="156"/>
      <c r="E110" s="156"/>
      <c r="F110" s="137"/>
      <c r="G110" s="317"/>
      <c r="H110" s="137"/>
      <c r="I110" s="137"/>
      <c r="J110" s="137"/>
      <c r="K110" s="156"/>
      <c r="L110" s="156"/>
      <c r="M110" s="156"/>
      <c r="N110" s="137"/>
      <c r="O110" s="155"/>
      <c r="P110" s="137"/>
      <c r="Q110" s="137"/>
      <c r="R110" s="137"/>
    </row>
    <row r="111" spans="1:18" s="318" customFormat="1" ht="12">
      <c r="A111" s="137"/>
      <c r="B111" s="137"/>
      <c r="C111" s="156"/>
      <c r="D111" s="156"/>
      <c r="E111" s="156"/>
      <c r="F111" s="317"/>
      <c r="G111" s="137"/>
      <c r="H111" s="319"/>
      <c r="I111" s="137"/>
      <c r="J111" s="137"/>
      <c r="K111" s="156"/>
      <c r="L111" s="156"/>
      <c r="M111" s="156"/>
      <c r="N111" s="137"/>
      <c r="O111" s="316"/>
      <c r="P111" s="137"/>
      <c r="Q111" s="137"/>
      <c r="R111" s="137"/>
    </row>
    <row r="112" spans="1:18" s="318" customFormat="1" ht="12">
      <c r="A112" s="137"/>
      <c r="B112" s="137"/>
      <c r="C112" s="155"/>
      <c r="D112" s="156"/>
      <c r="E112" s="156"/>
      <c r="F112" s="137"/>
      <c r="G112" s="317"/>
      <c r="H112" s="137"/>
      <c r="I112" s="137"/>
      <c r="J112" s="137"/>
      <c r="K112" s="156"/>
      <c r="L112" s="157"/>
      <c r="M112" s="155"/>
      <c r="N112" s="137"/>
      <c r="O112" s="137"/>
      <c r="P112" s="137"/>
      <c r="Q112" s="137"/>
      <c r="R112" s="137"/>
    </row>
    <row r="113" spans="1:18" s="318" customFormat="1" ht="12">
      <c r="A113" s="137"/>
      <c r="B113" s="137"/>
      <c r="C113" s="156"/>
      <c r="D113" s="156"/>
      <c r="E113" s="156"/>
      <c r="F113" s="317"/>
      <c r="G113" s="137"/>
      <c r="H113" s="319"/>
      <c r="I113" s="137"/>
      <c r="J113" s="137"/>
      <c r="K113" s="156"/>
      <c r="L113" s="157"/>
      <c r="M113" s="157"/>
      <c r="N113" s="137"/>
      <c r="O113" s="137"/>
      <c r="P113" s="137"/>
      <c r="Q113" s="137"/>
      <c r="R113" s="137"/>
    </row>
    <row r="114" spans="1:18" s="318" customFormat="1" ht="12">
      <c r="A114" s="137"/>
      <c r="B114" s="137"/>
      <c r="C114" s="155"/>
      <c r="D114" s="156"/>
      <c r="E114" s="156"/>
      <c r="F114" s="137"/>
      <c r="G114" s="317"/>
      <c r="H114" s="137"/>
      <c r="I114" s="137"/>
      <c r="J114" s="137"/>
      <c r="K114" s="155"/>
      <c r="L114" s="156"/>
      <c r="M114" s="156"/>
      <c r="N114" s="317"/>
      <c r="O114" s="317"/>
      <c r="P114" s="137"/>
      <c r="Q114" s="137"/>
      <c r="R114" s="137"/>
    </row>
    <row r="115" spans="1:18" s="318" customFormat="1" ht="12">
      <c r="A115" s="137"/>
      <c r="B115" s="137"/>
      <c r="C115" s="156"/>
      <c r="D115" s="156"/>
      <c r="E115" s="156"/>
      <c r="F115" s="317"/>
      <c r="G115" s="137"/>
      <c r="H115" s="319"/>
      <c r="I115" s="137"/>
      <c r="J115" s="137"/>
      <c r="K115" s="156"/>
      <c r="L115" s="156"/>
      <c r="M115" s="156"/>
      <c r="N115" s="317"/>
      <c r="O115" s="137"/>
      <c r="P115" s="319"/>
      <c r="Q115" s="137"/>
      <c r="R115" s="137"/>
    </row>
    <row r="116" spans="1:18" s="318" customFormat="1" ht="12">
      <c r="A116" s="137"/>
      <c r="B116" s="137"/>
      <c r="C116" s="155"/>
      <c r="D116" s="156"/>
      <c r="E116" s="156"/>
      <c r="F116" s="137"/>
      <c r="G116" s="317"/>
      <c r="H116" s="137"/>
      <c r="I116" s="137"/>
      <c r="J116" s="137"/>
      <c r="K116" s="156"/>
      <c r="L116" s="156"/>
      <c r="M116" s="156"/>
      <c r="N116" s="137"/>
      <c r="O116" s="155"/>
      <c r="P116" s="137"/>
      <c r="Q116" s="137"/>
      <c r="R116" s="137"/>
    </row>
    <row r="117" spans="1:18" s="318" customFormat="1" ht="12">
      <c r="A117" s="137"/>
      <c r="B117" s="137"/>
      <c r="C117" s="156"/>
      <c r="D117" s="156"/>
      <c r="E117" s="156"/>
      <c r="F117" s="317"/>
      <c r="G117" s="137"/>
      <c r="H117" s="319"/>
      <c r="I117" s="137"/>
      <c r="J117" s="137"/>
      <c r="K117" s="156"/>
      <c r="L117" s="156"/>
      <c r="M117" s="156"/>
      <c r="N117" s="137"/>
      <c r="O117" s="137"/>
      <c r="P117" s="137"/>
      <c r="Q117" s="137"/>
      <c r="R117" s="137"/>
    </row>
    <row r="118" spans="1:18" s="318" customFormat="1" ht="12">
      <c r="A118" s="137"/>
      <c r="B118" s="137"/>
      <c r="C118" s="155"/>
      <c r="D118" s="156"/>
      <c r="E118" s="156"/>
      <c r="F118" s="137"/>
      <c r="G118" s="317"/>
      <c r="H118" s="137"/>
      <c r="I118" s="137"/>
      <c r="J118" s="137"/>
      <c r="K118" s="156"/>
      <c r="L118" s="156"/>
      <c r="M118" s="156"/>
      <c r="N118" s="157"/>
      <c r="O118" s="137"/>
      <c r="P118" s="137"/>
      <c r="Q118" s="137"/>
      <c r="R118" s="137"/>
    </row>
    <row r="119" spans="1:18" s="318" customFormat="1" ht="12">
      <c r="A119" s="137"/>
      <c r="B119" s="137"/>
      <c r="C119" s="156"/>
      <c r="D119" s="156"/>
      <c r="E119" s="156"/>
      <c r="F119" s="317"/>
      <c r="G119" s="137"/>
      <c r="H119" s="319"/>
      <c r="I119" s="137"/>
      <c r="J119" s="137"/>
      <c r="K119" s="156"/>
      <c r="L119" s="156"/>
      <c r="M119" s="156"/>
      <c r="N119" s="157"/>
      <c r="O119" s="137"/>
      <c r="P119" s="137"/>
      <c r="Q119" s="137"/>
      <c r="R119" s="137"/>
    </row>
    <row r="120" spans="1:18" s="318" customFormat="1" ht="12">
      <c r="A120" s="137"/>
      <c r="B120" s="137"/>
      <c r="C120" s="155"/>
      <c r="D120" s="156"/>
      <c r="E120" s="156"/>
      <c r="F120" s="137"/>
      <c r="G120" s="317"/>
      <c r="H120" s="137"/>
      <c r="I120" s="137"/>
      <c r="J120" s="137"/>
      <c r="K120" s="155"/>
      <c r="L120" s="156"/>
      <c r="M120" s="156"/>
      <c r="N120" s="155"/>
      <c r="O120" s="156"/>
      <c r="P120" s="137"/>
      <c r="Q120" s="137"/>
      <c r="R120" s="137"/>
    </row>
    <row r="121" spans="1:18" s="318" customFormat="1" ht="12">
      <c r="A121" s="137"/>
      <c r="B121" s="137"/>
      <c r="C121" s="156"/>
      <c r="D121" s="156"/>
      <c r="E121" s="156"/>
      <c r="F121" s="317"/>
      <c r="G121" s="137"/>
      <c r="H121" s="319"/>
      <c r="I121" s="137"/>
      <c r="J121" s="137"/>
      <c r="K121" s="156"/>
      <c r="L121" s="156"/>
      <c r="M121" s="156"/>
      <c r="N121" s="156"/>
      <c r="O121" s="156"/>
      <c r="P121" s="319"/>
      <c r="Q121" s="137"/>
      <c r="R121" s="137"/>
    </row>
    <row r="122" spans="1:18" s="318" customFormat="1" ht="12">
      <c r="A122" s="137"/>
      <c r="B122" s="137"/>
      <c r="C122" s="155"/>
      <c r="D122" s="156"/>
      <c r="E122" s="156"/>
      <c r="F122" s="137"/>
      <c r="G122" s="317"/>
      <c r="H122" s="137"/>
      <c r="I122" s="137"/>
      <c r="J122" s="137"/>
      <c r="K122" s="156"/>
      <c r="L122" s="156"/>
      <c r="M122" s="156"/>
      <c r="N122" s="137"/>
      <c r="O122" s="155"/>
      <c r="P122" s="137"/>
      <c r="Q122" s="137"/>
      <c r="R122" s="137"/>
    </row>
    <row r="123" spans="1:18" s="318" customFormat="1" ht="12">
      <c r="A123" s="137"/>
      <c r="B123" s="137"/>
      <c r="C123" s="156"/>
      <c r="D123" s="156"/>
      <c r="E123" s="156"/>
      <c r="F123" s="317"/>
      <c r="G123" s="137"/>
      <c r="H123" s="319"/>
      <c r="I123" s="137"/>
      <c r="J123" s="137"/>
      <c r="K123" s="156"/>
      <c r="L123" s="156"/>
      <c r="M123" s="156"/>
      <c r="N123" s="137"/>
      <c r="O123" s="316"/>
      <c r="P123" s="137"/>
      <c r="Q123" s="137"/>
      <c r="R123" s="137"/>
    </row>
    <row r="124" spans="1:18" s="318" customFormat="1" ht="12">
      <c r="A124" s="137"/>
      <c r="B124" s="137"/>
      <c r="C124" s="155"/>
      <c r="D124" s="156"/>
      <c r="E124" s="156"/>
      <c r="F124" s="137"/>
      <c r="G124" s="317"/>
      <c r="H124" s="137"/>
      <c r="I124" s="137"/>
      <c r="J124" s="137"/>
      <c r="K124" s="156"/>
      <c r="L124" s="157"/>
      <c r="M124" s="155"/>
      <c r="N124" s="137"/>
      <c r="O124" s="137"/>
      <c r="P124" s="137"/>
      <c r="Q124" s="137"/>
      <c r="R124" s="137"/>
    </row>
    <row r="125" spans="1:18" s="318" customFormat="1" ht="12">
      <c r="A125" s="137"/>
      <c r="B125" s="137"/>
      <c r="C125" s="156"/>
      <c r="D125" s="156"/>
      <c r="E125" s="156"/>
      <c r="F125" s="317"/>
      <c r="G125" s="137"/>
      <c r="H125" s="319"/>
      <c r="I125" s="137"/>
      <c r="J125" s="137"/>
      <c r="K125" s="156"/>
      <c r="L125" s="157"/>
      <c r="M125" s="157"/>
      <c r="N125" s="137"/>
      <c r="O125" s="137"/>
      <c r="P125" s="137"/>
      <c r="Q125" s="137"/>
      <c r="R125" s="137"/>
    </row>
    <row r="126" spans="1:18" s="318" customFormat="1" ht="12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</row>
    <row r="127" spans="1:18" s="318" customFormat="1" ht="12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19"/>
  <sheetViews>
    <sheetView workbookViewId="0" topLeftCell="A1">
      <selection activeCell="A1" sqref="A1"/>
    </sheetView>
  </sheetViews>
  <sheetFormatPr defaultColWidth="11.00390625" defaultRowHeight="12.75"/>
  <cols>
    <col min="1" max="2" width="6.75390625" style="115" customWidth="1"/>
    <col min="3" max="18" width="4.75390625" style="115" customWidth="1"/>
    <col min="19" max="21" width="4.75390625" style="132" customWidth="1"/>
    <col min="22" max="22" width="3.75390625" style="132" customWidth="1"/>
    <col min="23" max="23" width="4.75390625" style="132" customWidth="1"/>
    <col min="24" max="16384" width="10.75390625" style="132" customWidth="1"/>
  </cols>
  <sheetData>
    <row r="2" spans="1:12" s="120" customFormat="1" ht="108">
      <c r="A2" s="120" t="s">
        <v>492</v>
      </c>
      <c r="B2" s="121" t="s">
        <v>493</v>
      </c>
      <c r="C2" s="120" t="s">
        <v>600</v>
      </c>
      <c r="D2" s="122" t="s">
        <v>598</v>
      </c>
      <c r="E2" s="120" t="s">
        <v>599</v>
      </c>
      <c r="F2" s="122" t="s">
        <v>603</v>
      </c>
      <c r="G2" s="120" t="s">
        <v>601</v>
      </c>
      <c r="H2" s="120" t="s">
        <v>602</v>
      </c>
      <c r="I2" s="122"/>
      <c r="J2" s="115"/>
      <c r="K2" s="115"/>
      <c r="L2" s="115"/>
    </row>
    <row r="3" spans="1:14" s="126" customFormat="1" ht="12">
      <c r="A3" s="123"/>
      <c r="B3" s="124"/>
      <c r="C3" s="123"/>
      <c r="D3" s="125"/>
      <c r="E3" s="123"/>
      <c r="F3" s="125"/>
      <c r="G3" s="123"/>
      <c r="H3" s="123" t="s">
        <v>494</v>
      </c>
      <c r="I3" s="125"/>
      <c r="J3" s="115"/>
      <c r="K3" s="115"/>
      <c r="L3" s="115"/>
      <c r="M3" s="123"/>
      <c r="N3" s="123"/>
    </row>
    <row r="4" spans="1:18" ht="12">
      <c r="A4" s="127"/>
      <c r="B4" s="128"/>
      <c r="C4" s="130"/>
      <c r="D4" s="130"/>
      <c r="E4" s="130"/>
      <c r="F4" s="130"/>
      <c r="G4" s="130"/>
      <c r="H4" s="130"/>
      <c r="I4" s="137"/>
      <c r="J4" s="278"/>
      <c r="O4" s="132"/>
      <c r="P4" s="132"/>
      <c r="Q4" s="132"/>
      <c r="R4" s="132"/>
    </row>
    <row r="5" spans="1:18" ht="12">
      <c r="A5" s="137">
        <v>0</v>
      </c>
      <c r="B5" s="230"/>
      <c r="C5" s="137"/>
      <c r="D5" s="238">
        <v>450</v>
      </c>
      <c r="E5" s="137"/>
      <c r="F5" s="137"/>
      <c r="G5" s="137"/>
      <c r="H5" s="137"/>
      <c r="I5" s="137"/>
      <c r="J5" s="278"/>
      <c r="O5" s="132"/>
      <c r="P5" s="132"/>
      <c r="Q5" s="132"/>
      <c r="R5" s="132"/>
    </row>
    <row r="6" spans="1:18" ht="12">
      <c r="A6" s="137">
        <v>121</v>
      </c>
      <c r="B6" s="230">
        <v>127.5</v>
      </c>
      <c r="C6" s="139">
        <v>10</v>
      </c>
      <c r="D6" s="238">
        <v>450</v>
      </c>
      <c r="E6" s="137"/>
      <c r="F6" s="137"/>
      <c r="G6" s="137"/>
      <c r="H6" s="137"/>
      <c r="I6" s="137"/>
      <c r="J6" s="278"/>
      <c r="O6" s="132"/>
      <c r="P6" s="132"/>
      <c r="Q6" s="132"/>
      <c r="R6" s="132"/>
    </row>
    <row r="7" spans="1:18" ht="12">
      <c r="A7" s="137">
        <v>129</v>
      </c>
      <c r="B7" s="230">
        <v>162</v>
      </c>
      <c r="C7" s="137"/>
      <c r="D7" s="238">
        <v>450</v>
      </c>
      <c r="E7" s="142">
        <v>50</v>
      </c>
      <c r="F7" s="137"/>
      <c r="G7" s="137"/>
      <c r="H7" s="137"/>
      <c r="I7" s="137"/>
      <c r="J7" s="278"/>
      <c r="O7" s="132"/>
      <c r="P7" s="132"/>
      <c r="Q7" s="132"/>
      <c r="R7" s="132"/>
    </row>
    <row r="8" spans="1:18" ht="12">
      <c r="A8" s="137">
        <v>165</v>
      </c>
      <c r="B8" s="230">
        <v>200</v>
      </c>
      <c r="C8" s="137"/>
      <c r="D8" s="238">
        <v>450</v>
      </c>
      <c r="E8" s="137"/>
      <c r="F8" s="143">
        <v>30</v>
      </c>
      <c r="G8" s="132"/>
      <c r="H8" s="137"/>
      <c r="I8" s="137"/>
      <c r="J8" s="278"/>
      <c r="O8" s="132"/>
      <c r="P8" s="132"/>
      <c r="Q8" s="132"/>
      <c r="R8" s="132"/>
    </row>
    <row r="9" spans="1:18" ht="12">
      <c r="A9" s="137">
        <v>238</v>
      </c>
      <c r="B9" s="230">
        <v>316</v>
      </c>
      <c r="C9" s="137"/>
      <c r="D9" s="238">
        <v>450</v>
      </c>
      <c r="E9" s="137"/>
      <c r="F9" s="137"/>
      <c r="G9" s="140">
        <v>50</v>
      </c>
      <c r="H9" s="137"/>
      <c r="I9" s="137"/>
      <c r="J9" s="278"/>
      <c r="O9" s="132"/>
      <c r="P9" s="132"/>
      <c r="Q9" s="132"/>
      <c r="R9" s="132"/>
    </row>
    <row r="10" spans="1:18" ht="12">
      <c r="A10" s="137"/>
      <c r="B10" s="230">
        <v>270</v>
      </c>
      <c r="C10" s="137"/>
      <c r="D10" s="238">
        <v>450</v>
      </c>
      <c r="E10" s="137"/>
      <c r="F10" s="137"/>
      <c r="G10" s="137"/>
      <c r="H10" s="137"/>
      <c r="I10" s="137"/>
      <c r="J10" s="278"/>
      <c r="O10" s="132"/>
      <c r="P10" s="132"/>
      <c r="Q10" s="132"/>
      <c r="R10" s="132"/>
    </row>
    <row r="11" spans="1:18" ht="12">
      <c r="A11" s="150"/>
      <c r="B11" s="151"/>
      <c r="C11" s="231"/>
      <c r="D11" s="231"/>
      <c r="E11" s="231"/>
      <c r="F11" s="231"/>
      <c r="G11" s="231"/>
      <c r="H11" s="231"/>
      <c r="I11" s="137"/>
      <c r="J11" s="278"/>
      <c r="O11" s="132"/>
      <c r="P11" s="132"/>
      <c r="Q11" s="132"/>
      <c r="R11" s="132"/>
    </row>
    <row r="12" spans="1:18" ht="12">
      <c r="A12" s="133"/>
      <c r="B12" s="134"/>
      <c r="C12" s="133">
        <v>52</v>
      </c>
      <c r="D12" s="133">
        <v>82</v>
      </c>
      <c r="E12" s="133">
        <v>66</v>
      </c>
      <c r="F12" s="133">
        <v>117</v>
      </c>
      <c r="G12" s="132">
        <v>156</v>
      </c>
      <c r="H12" s="133">
        <v>3</v>
      </c>
      <c r="I12" s="133"/>
      <c r="O12" s="132"/>
      <c r="P12" s="132"/>
      <c r="Q12" s="132"/>
      <c r="R12" s="132"/>
    </row>
    <row r="14" ht="12">
      <c r="A14" s="152" t="s">
        <v>382</v>
      </c>
    </row>
    <row r="15" ht="12">
      <c r="A15" s="152"/>
    </row>
    <row r="16" ht="12">
      <c r="B16" s="153" t="s">
        <v>604</v>
      </c>
    </row>
    <row r="17" ht="12">
      <c r="B17" s="153"/>
    </row>
    <row r="18" ht="12">
      <c r="B18" s="303"/>
    </row>
    <row r="19" ht="12">
      <c r="B19" s="153"/>
    </row>
    <row r="21" ht="12">
      <c r="A21" s="152" t="s">
        <v>427</v>
      </c>
    </row>
    <row r="23" spans="1:18" s="318" customFormat="1" ht="12">
      <c r="A23" s="317" t="s">
        <v>597</v>
      </c>
      <c r="B23" s="137"/>
      <c r="C23" s="317"/>
      <c r="D23" s="137"/>
      <c r="E23" s="137"/>
      <c r="F23" s="137"/>
      <c r="G23" s="137"/>
      <c r="H23" s="137"/>
      <c r="I23" s="137"/>
      <c r="J23" s="137"/>
      <c r="K23" s="317"/>
      <c r="L23" s="137"/>
      <c r="M23" s="137"/>
      <c r="N23" s="137"/>
      <c r="O23" s="137"/>
      <c r="P23" s="137"/>
      <c r="Q23" s="137"/>
      <c r="R23" s="137"/>
    </row>
    <row r="24" spans="1:18" s="318" customFormat="1" ht="12">
      <c r="A24" s="137"/>
      <c r="B24" s="137"/>
      <c r="C24" s="31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s="318" customFormat="1" ht="1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s="318" customFormat="1" ht="1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9" s="318" customFormat="1" ht="12">
      <c r="A27" s="137"/>
      <c r="B27" s="137"/>
      <c r="C27" s="155"/>
      <c r="D27" s="156"/>
      <c r="E27" s="156"/>
      <c r="F27" s="155"/>
      <c r="G27" s="156"/>
      <c r="H27" s="137"/>
      <c r="I27" s="137"/>
      <c r="J27" s="137"/>
      <c r="K27" s="155"/>
      <c r="L27" s="156"/>
      <c r="M27" s="317"/>
      <c r="N27" s="137"/>
      <c r="O27" s="137"/>
      <c r="P27" s="137"/>
      <c r="Q27" s="137"/>
      <c r="R27" s="137"/>
      <c r="S27" s="137"/>
    </row>
    <row r="28" spans="1:19" s="318" customFormat="1" ht="12">
      <c r="A28" s="137"/>
      <c r="B28" s="137"/>
      <c r="C28" s="156"/>
      <c r="D28" s="156"/>
      <c r="E28" s="156"/>
      <c r="F28" s="156"/>
      <c r="G28" s="156"/>
      <c r="H28" s="319"/>
      <c r="I28" s="137"/>
      <c r="J28" s="137"/>
      <c r="K28" s="157"/>
      <c r="L28" s="156"/>
      <c r="M28" s="137"/>
      <c r="N28" s="137"/>
      <c r="O28" s="137"/>
      <c r="P28" s="137"/>
      <c r="Q28" s="137"/>
      <c r="R28" s="137"/>
      <c r="S28" s="137"/>
    </row>
    <row r="29" spans="1:19" s="318" customFormat="1" ht="12">
      <c r="A29" s="137"/>
      <c r="B29" s="137"/>
      <c r="C29" s="156"/>
      <c r="D29" s="156"/>
      <c r="E29" s="156"/>
      <c r="F29" s="137"/>
      <c r="G29" s="155"/>
      <c r="H29" s="137"/>
      <c r="I29" s="137"/>
      <c r="J29" s="137"/>
      <c r="K29" s="156"/>
      <c r="L29" s="156"/>
      <c r="M29" s="137"/>
      <c r="N29" s="137"/>
      <c r="O29" s="137"/>
      <c r="P29" s="137"/>
      <c r="Q29" s="137"/>
      <c r="R29" s="137"/>
      <c r="S29" s="137"/>
    </row>
    <row r="30" spans="1:19" s="318" customFormat="1" ht="12">
      <c r="A30" s="137"/>
      <c r="B30" s="137"/>
      <c r="C30" s="156"/>
      <c r="D30" s="156"/>
      <c r="E30" s="156"/>
      <c r="F30" s="137"/>
      <c r="G30" s="316"/>
      <c r="H30" s="137"/>
      <c r="I30" s="137"/>
      <c r="J30" s="137"/>
      <c r="K30" s="156"/>
      <c r="L30" s="156"/>
      <c r="M30" s="137"/>
      <c r="N30" s="137"/>
      <c r="O30" s="137"/>
      <c r="P30" s="137"/>
      <c r="Q30" s="137"/>
      <c r="R30" s="137"/>
      <c r="S30" s="137"/>
    </row>
    <row r="31" spans="1:19" s="318" customFormat="1" ht="12">
      <c r="A31" s="137"/>
      <c r="B31" s="137"/>
      <c r="C31" s="156"/>
      <c r="D31" s="157"/>
      <c r="E31" s="155"/>
      <c r="F31" s="137"/>
      <c r="G31" s="137"/>
      <c r="H31" s="137"/>
      <c r="I31" s="137"/>
      <c r="J31" s="137"/>
      <c r="K31" s="156"/>
      <c r="L31" s="156"/>
      <c r="M31" s="137"/>
      <c r="N31" s="137"/>
      <c r="O31" s="137"/>
      <c r="P31" s="137"/>
      <c r="Q31" s="137"/>
      <c r="R31" s="137"/>
      <c r="S31" s="137"/>
    </row>
    <row r="32" spans="1:19" s="318" customFormat="1" ht="12">
      <c r="A32" s="137"/>
      <c r="B32" s="137"/>
      <c r="C32" s="156"/>
      <c r="D32" s="157"/>
      <c r="E32" s="157"/>
      <c r="F32" s="137"/>
      <c r="G32" s="137"/>
      <c r="H32" s="137"/>
      <c r="I32" s="137"/>
      <c r="J32" s="137"/>
      <c r="K32" s="156"/>
      <c r="L32" s="156"/>
      <c r="M32" s="137"/>
      <c r="N32" s="137"/>
      <c r="O32" s="137"/>
      <c r="P32" s="137"/>
      <c r="Q32" s="137"/>
      <c r="R32" s="137"/>
      <c r="S32" s="137"/>
    </row>
    <row r="33" spans="1:19" s="318" customFormat="1" ht="12">
      <c r="A33" s="137"/>
      <c r="B33" s="137"/>
      <c r="C33" s="155"/>
      <c r="D33" s="156"/>
      <c r="E33" s="156"/>
      <c r="F33" s="317"/>
      <c r="G33" s="317"/>
      <c r="H33" s="137"/>
      <c r="I33" s="137"/>
      <c r="J33" s="137"/>
      <c r="K33" s="156"/>
      <c r="L33" s="156"/>
      <c r="M33" s="137"/>
      <c r="N33" s="137"/>
      <c r="O33" s="137"/>
      <c r="P33" s="137"/>
      <c r="Q33" s="137"/>
      <c r="R33" s="137"/>
      <c r="S33" s="137"/>
    </row>
    <row r="34" spans="1:19" s="318" customFormat="1" ht="12">
      <c r="A34" s="137"/>
      <c r="B34" s="137"/>
      <c r="C34" s="156"/>
      <c r="D34" s="156"/>
      <c r="E34" s="156"/>
      <c r="F34" s="317"/>
      <c r="G34" s="137"/>
      <c r="H34" s="319"/>
      <c r="I34" s="137"/>
      <c r="J34" s="137"/>
      <c r="K34" s="156"/>
      <c r="L34" s="156"/>
      <c r="M34" s="137"/>
      <c r="N34" s="137"/>
      <c r="O34" s="137"/>
      <c r="P34" s="137"/>
      <c r="Q34" s="137"/>
      <c r="R34" s="137"/>
      <c r="S34" s="137"/>
    </row>
    <row r="35" spans="1:19" s="318" customFormat="1" ht="12">
      <c r="A35" s="137"/>
      <c r="B35" s="137"/>
      <c r="C35" s="156"/>
      <c r="D35" s="156"/>
      <c r="E35" s="156"/>
      <c r="F35" s="137"/>
      <c r="G35" s="155"/>
      <c r="H35" s="137"/>
      <c r="I35" s="137"/>
      <c r="J35" s="155"/>
      <c r="K35" s="156"/>
      <c r="L35" s="156"/>
      <c r="M35" s="137"/>
      <c r="N35" s="137"/>
      <c r="O35" s="137"/>
      <c r="P35" s="137"/>
      <c r="Q35" s="137"/>
      <c r="R35" s="137"/>
      <c r="S35" s="137"/>
    </row>
    <row r="36" spans="1:19" s="318" customFormat="1" ht="12">
      <c r="A36" s="137"/>
      <c r="B36" s="137"/>
      <c r="C36" s="156"/>
      <c r="D36" s="156"/>
      <c r="E36" s="156"/>
      <c r="F36" s="137"/>
      <c r="G36" s="137"/>
      <c r="H36" s="137"/>
      <c r="I36" s="137"/>
      <c r="J36" s="157"/>
      <c r="K36" s="156"/>
      <c r="L36" s="156"/>
      <c r="M36" s="137"/>
      <c r="N36" s="137"/>
      <c r="O36" s="137"/>
      <c r="P36" s="137"/>
      <c r="Q36" s="137"/>
      <c r="R36" s="137"/>
      <c r="S36" s="137"/>
    </row>
    <row r="37" spans="1:19" s="318" customFormat="1" ht="12">
      <c r="A37" s="137"/>
      <c r="B37" s="137"/>
      <c r="C37" s="156"/>
      <c r="D37" s="156"/>
      <c r="E37" s="156"/>
      <c r="F37" s="137"/>
      <c r="G37" s="137"/>
      <c r="H37" s="137"/>
      <c r="I37" s="137"/>
      <c r="J37" s="156"/>
      <c r="K37" s="156"/>
      <c r="L37" s="156"/>
      <c r="M37" s="137"/>
      <c r="N37" s="137"/>
      <c r="O37" s="137"/>
      <c r="P37" s="137"/>
      <c r="Q37" s="137"/>
      <c r="R37" s="137"/>
      <c r="S37" s="137"/>
    </row>
    <row r="38" spans="1:19" s="318" customFormat="1" ht="12">
      <c r="A38" s="137"/>
      <c r="B38" s="137"/>
      <c r="C38" s="156"/>
      <c r="D38" s="156"/>
      <c r="E38" s="156"/>
      <c r="F38" s="137"/>
      <c r="G38" s="137"/>
      <c r="H38" s="137"/>
      <c r="I38" s="137"/>
      <c r="J38" s="156"/>
      <c r="K38" s="156"/>
      <c r="L38" s="156"/>
      <c r="M38" s="137"/>
      <c r="N38" s="137"/>
      <c r="O38" s="137"/>
      <c r="P38" s="137"/>
      <c r="Q38" s="137"/>
      <c r="R38" s="137"/>
      <c r="S38" s="137"/>
    </row>
    <row r="39" spans="1:19" s="318" customFormat="1" ht="12">
      <c r="A39" s="137"/>
      <c r="B39" s="137"/>
      <c r="C39" s="155"/>
      <c r="D39" s="156"/>
      <c r="E39" s="156"/>
      <c r="F39" s="155"/>
      <c r="G39" s="156"/>
      <c r="H39" s="137"/>
      <c r="I39" s="137"/>
      <c r="J39" s="156"/>
      <c r="K39" s="156"/>
      <c r="L39" s="156"/>
      <c r="M39" s="137"/>
      <c r="N39" s="137"/>
      <c r="O39" s="137"/>
      <c r="P39" s="137"/>
      <c r="Q39" s="137"/>
      <c r="R39" s="137"/>
      <c r="S39" s="137"/>
    </row>
    <row r="40" spans="1:19" s="318" customFormat="1" ht="12">
      <c r="A40" s="137"/>
      <c r="B40" s="137"/>
      <c r="C40" s="156"/>
      <c r="D40" s="156"/>
      <c r="E40" s="156"/>
      <c r="F40" s="156"/>
      <c r="G40" s="156"/>
      <c r="H40" s="319"/>
      <c r="I40" s="137"/>
      <c r="J40" s="137"/>
      <c r="K40" s="156"/>
      <c r="L40" s="156"/>
      <c r="M40" s="137"/>
      <c r="N40" s="137"/>
      <c r="O40" s="137"/>
      <c r="P40" s="137"/>
      <c r="Q40" s="137"/>
      <c r="R40" s="137"/>
      <c r="S40" s="137"/>
    </row>
    <row r="41" spans="1:19" s="318" customFormat="1" ht="12">
      <c r="A41" s="137"/>
      <c r="B41" s="137"/>
      <c r="C41" s="156"/>
      <c r="D41" s="156"/>
      <c r="E41" s="156"/>
      <c r="F41" s="137"/>
      <c r="G41" s="155"/>
      <c r="H41" s="137"/>
      <c r="I41" s="137"/>
      <c r="J41" s="137"/>
      <c r="K41" s="156"/>
      <c r="L41" s="156"/>
      <c r="M41" s="137"/>
      <c r="N41" s="137"/>
      <c r="O41" s="137"/>
      <c r="P41" s="137"/>
      <c r="Q41" s="137"/>
      <c r="R41" s="137"/>
      <c r="S41" s="137"/>
    </row>
    <row r="42" spans="1:19" s="318" customFormat="1" ht="12">
      <c r="A42" s="137"/>
      <c r="B42" s="137"/>
      <c r="C42" s="156"/>
      <c r="D42" s="156"/>
      <c r="E42" s="156"/>
      <c r="F42" s="137"/>
      <c r="G42" s="316"/>
      <c r="H42" s="137"/>
      <c r="I42" s="137"/>
      <c r="J42" s="137"/>
      <c r="K42" s="156"/>
      <c r="L42" s="156"/>
      <c r="M42" s="137"/>
      <c r="N42" s="137"/>
      <c r="O42" s="137"/>
      <c r="P42" s="137"/>
      <c r="Q42" s="137"/>
      <c r="R42" s="137"/>
      <c r="S42" s="137"/>
    </row>
    <row r="43" spans="1:19" s="318" customFormat="1" ht="12">
      <c r="A43" s="137"/>
      <c r="B43" s="137"/>
      <c r="C43" s="156"/>
      <c r="D43" s="157"/>
      <c r="E43" s="155"/>
      <c r="F43" s="137"/>
      <c r="G43" s="137"/>
      <c r="H43" s="137"/>
      <c r="I43" s="137"/>
      <c r="J43" s="137"/>
      <c r="K43" s="156"/>
      <c r="L43" s="156"/>
      <c r="M43" s="137"/>
      <c r="N43" s="137"/>
      <c r="O43" s="137"/>
      <c r="P43" s="137"/>
      <c r="Q43" s="137"/>
      <c r="R43" s="137"/>
      <c r="S43" s="137"/>
    </row>
    <row r="44" spans="1:19" s="318" customFormat="1" ht="12">
      <c r="A44" s="137"/>
      <c r="B44" s="137"/>
      <c r="C44" s="156"/>
      <c r="D44" s="157"/>
      <c r="E44" s="157"/>
      <c r="F44" s="137"/>
      <c r="G44" s="137"/>
      <c r="H44" s="137"/>
      <c r="I44" s="137"/>
      <c r="J44" s="137"/>
      <c r="K44" s="156"/>
      <c r="L44" s="156"/>
      <c r="M44" s="137"/>
      <c r="N44" s="137"/>
      <c r="O44" s="137"/>
      <c r="P44" s="137"/>
      <c r="Q44" s="137"/>
      <c r="R44" s="137"/>
      <c r="S44" s="137"/>
    </row>
    <row r="45" spans="1:19" s="318" customFormat="1" ht="12">
      <c r="A45" s="137"/>
      <c r="B45" s="137"/>
      <c r="C45" s="155"/>
      <c r="D45" s="156"/>
      <c r="E45" s="156"/>
      <c r="F45" s="317"/>
      <c r="G45" s="317"/>
      <c r="H45" s="137"/>
      <c r="I45" s="137"/>
      <c r="J45" s="137"/>
      <c r="K45" s="156"/>
      <c r="L45" s="156"/>
      <c r="M45" s="137"/>
      <c r="N45" s="137"/>
      <c r="O45" s="137"/>
      <c r="P45" s="137"/>
      <c r="Q45" s="137"/>
      <c r="R45" s="137"/>
      <c r="S45" s="137"/>
    </row>
    <row r="46" spans="1:19" s="318" customFormat="1" ht="12">
      <c r="A46" s="137"/>
      <c r="B46" s="137"/>
      <c r="C46" s="156"/>
      <c r="D46" s="156"/>
      <c r="E46" s="156"/>
      <c r="F46" s="317"/>
      <c r="G46" s="137"/>
      <c r="H46" s="319"/>
      <c r="I46" s="137"/>
      <c r="J46" s="137"/>
      <c r="K46" s="156"/>
      <c r="L46" s="156"/>
      <c r="M46" s="137"/>
      <c r="N46" s="137"/>
      <c r="O46" s="137"/>
      <c r="P46" s="137"/>
      <c r="Q46" s="137"/>
      <c r="R46" s="137"/>
      <c r="S46" s="137"/>
    </row>
    <row r="47" spans="1:19" s="318" customFormat="1" ht="12">
      <c r="A47" s="137"/>
      <c r="B47" s="137"/>
      <c r="C47" s="156"/>
      <c r="D47" s="156"/>
      <c r="E47" s="156"/>
      <c r="F47" s="137"/>
      <c r="G47" s="155"/>
      <c r="H47" s="137"/>
      <c r="I47" s="137"/>
      <c r="J47" s="137"/>
      <c r="K47" s="156"/>
      <c r="L47" s="156"/>
      <c r="M47" s="137"/>
      <c r="N47" s="137"/>
      <c r="O47" s="137"/>
      <c r="P47" s="137"/>
      <c r="Q47" s="137"/>
      <c r="R47" s="137"/>
      <c r="S47" s="137"/>
    </row>
    <row r="48" spans="1:19" s="318" customFormat="1" ht="12">
      <c r="A48" s="137"/>
      <c r="B48" s="137"/>
      <c r="C48" s="156"/>
      <c r="D48" s="156"/>
      <c r="E48" s="156"/>
      <c r="F48" s="137"/>
      <c r="G48" s="137"/>
      <c r="H48" s="137"/>
      <c r="I48" s="137"/>
      <c r="J48" s="137"/>
      <c r="K48" s="156"/>
      <c r="L48" s="156"/>
      <c r="M48" s="137"/>
      <c r="N48" s="137"/>
      <c r="O48" s="137"/>
      <c r="P48" s="137"/>
      <c r="Q48" s="137"/>
      <c r="R48" s="137"/>
      <c r="S48" s="137"/>
    </row>
    <row r="49" spans="1:19" s="318" customFormat="1" ht="12">
      <c r="A49" s="137"/>
      <c r="B49" s="137"/>
      <c r="C49" s="156"/>
      <c r="D49" s="156"/>
      <c r="E49" s="15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</row>
    <row r="50" spans="1:19" s="318" customFormat="1" ht="12">
      <c r="A50" s="137"/>
      <c r="B50" s="137"/>
      <c r="C50" s="156"/>
      <c r="D50" s="156"/>
      <c r="E50" s="15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spans="1:19" s="318" customFormat="1" ht="12">
      <c r="A51" s="137"/>
      <c r="B51" s="137"/>
      <c r="C51" s="155"/>
      <c r="D51" s="156"/>
      <c r="E51" s="156"/>
      <c r="F51" s="155"/>
      <c r="G51" s="156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</row>
    <row r="52" spans="1:19" s="318" customFormat="1" ht="12">
      <c r="A52" s="137"/>
      <c r="B52" s="137"/>
      <c r="C52" s="156"/>
      <c r="D52" s="156"/>
      <c r="E52" s="156"/>
      <c r="F52" s="156"/>
      <c r="G52" s="156"/>
      <c r="H52" s="319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</row>
    <row r="53" spans="1:19" s="318" customFormat="1" ht="12">
      <c r="A53" s="137"/>
      <c r="B53" s="137"/>
      <c r="C53" s="156"/>
      <c r="D53" s="156"/>
      <c r="E53" s="156"/>
      <c r="F53" s="137"/>
      <c r="G53" s="155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</row>
    <row r="54" spans="1:19" s="318" customFormat="1" ht="12">
      <c r="A54" s="137"/>
      <c r="B54" s="137"/>
      <c r="C54" s="156"/>
      <c r="D54" s="156"/>
      <c r="E54" s="156"/>
      <c r="F54" s="137"/>
      <c r="G54" s="316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</row>
    <row r="55" spans="1:19" s="318" customFormat="1" ht="12">
      <c r="A55" s="137"/>
      <c r="B55" s="137"/>
      <c r="C55" s="156"/>
      <c r="D55" s="157"/>
      <c r="E55" s="155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</row>
    <row r="56" spans="1:19" s="318" customFormat="1" ht="12">
      <c r="A56" s="137"/>
      <c r="B56" s="137"/>
      <c r="C56" s="156"/>
      <c r="D56" s="157"/>
      <c r="E56" s="15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</row>
    <row r="57" spans="1:19" s="318" customFormat="1" ht="12">
      <c r="A57" s="137"/>
      <c r="B57" s="137"/>
      <c r="C57" s="155"/>
      <c r="D57" s="156"/>
      <c r="E57" s="156"/>
      <c r="F57" s="317"/>
      <c r="G57" s="31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1:19" s="318" customFormat="1" ht="12">
      <c r="A58" s="137"/>
      <c r="B58" s="137"/>
      <c r="C58" s="156"/>
      <c r="D58" s="156"/>
      <c r="E58" s="156"/>
      <c r="F58" s="317"/>
      <c r="G58" s="137"/>
      <c r="H58" s="319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19" s="318" customFormat="1" ht="12">
      <c r="A59" s="137"/>
      <c r="B59" s="137"/>
      <c r="C59" s="156"/>
      <c r="D59" s="156"/>
      <c r="E59" s="156"/>
      <c r="F59" s="137"/>
      <c r="G59" s="155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19" s="318" customFormat="1" ht="12">
      <c r="A60" s="137"/>
      <c r="B60" s="137"/>
      <c r="C60" s="156"/>
      <c r="D60" s="156"/>
      <c r="E60" s="156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19" s="318" customFormat="1" ht="12">
      <c r="A61" s="137"/>
      <c r="B61" s="137"/>
      <c r="C61" s="156"/>
      <c r="D61" s="156"/>
      <c r="E61" s="15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</row>
    <row r="62" spans="1:18" s="318" customFormat="1" ht="12">
      <c r="A62" s="137"/>
      <c r="B62" s="137"/>
      <c r="C62" s="156"/>
      <c r="D62" s="156"/>
      <c r="E62" s="156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</row>
    <row r="63" spans="1:18" s="318" customFormat="1" ht="12">
      <c r="A63" s="137"/>
      <c r="B63" s="137"/>
      <c r="C63" s="155"/>
      <c r="D63" s="156"/>
      <c r="E63" s="156"/>
      <c r="F63" s="155"/>
      <c r="G63" s="156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</row>
    <row r="64" spans="1:18" s="318" customFormat="1" ht="12">
      <c r="A64" s="137"/>
      <c r="B64" s="137"/>
      <c r="C64" s="156"/>
      <c r="D64" s="156"/>
      <c r="E64" s="156"/>
      <c r="F64" s="156"/>
      <c r="G64" s="156"/>
      <c r="H64" s="319"/>
      <c r="I64" s="137"/>
      <c r="J64" s="137"/>
      <c r="K64" s="137"/>
      <c r="L64" s="137"/>
      <c r="M64" s="137"/>
      <c r="N64" s="137"/>
      <c r="O64" s="137"/>
      <c r="P64" s="137"/>
      <c r="Q64" s="137"/>
      <c r="R64" s="137"/>
    </row>
    <row r="65" spans="1:18" s="318" customFormat="1" ht="12">
      <c r="A65" s="137"/>
      <c r="B65" s="137"/>
      <c r="C65" s="156"/>
      <c r="D65" s="156"/>
      <c r="E65" s="156"/>
      <c r="F65" s="137"/>
      <c r="G65" s="155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</row>
    <row r="66" spans="1:18" s="318" customFormat="1" ht="12">
      <c r="A66" s="137"/>
      <c r="B66" s="137"/>
      <c r="C66" s="156"/>
      <c r="D66" s="156"/>
      <c r="E66" s="156"/>
      <c r="F66" s="137"/>
      <c r="G66" s="316"/>
      <c r="H66" s="137"/>
      <c r="I66" s="137"/>
      <c r="J66" s="137"/>
      <c r="K66" s="156"/>
      <c r="L66" s="137"/>
      <c r="M66" s="137"/>
      <c r="N66" s="137"/>
      <c r="O66" s="137"/>
      <c r="P66" s="137"/>
      <c r="Q66" s="137"/>
      <c r="R66" s="137"/>
    </row>
    <row r="67" spans="1:18" s="318" customFormat="1" ht="12">
      <c r="A67" s="137"/>
      <c r="B67" s="137"/>
      <c r="C67" s="156"/>
      <c r="D67" s="157"/>
      <c r="E67" s="155"/>
      <c r="F67" s="137"/>
      <c r="G67" s="137"/>
      <c r="H67" s="137"/>
      <c r="I67" s="137"/>
      <c r="J67" s="137"/>
      <c r="K67" s="156"/>
      <c r="L67" s="137"/>
      <c r="M67" s="137"/>
      <c r="N67" s="137"/>
      <c r="O67" s="137"/>
      <c r="P67" s="137"/>
      <c r="Q67" s="137"/>
      <c r="R67" s="137"/>
    </row>
    <row r="68" spans="1:18" s="318" customFormat="1" ht="12">
      <c r="A68" s="137"/>
      <c r="B68" s="137"/>
      <c r="C68" s="156"/>
      <c r="D68" s="157"/>
      <c r="E68" s="157"/>
      <c r="F68" s="137"/>
      <c r="G68" s="137"/>
      <c r="H68" s="137"/>
      <c r="I68" s="137"/>
      <c r="J68" s="137"/>
      <c r="K68" s="156"/>
      <c r="L68" s="137"/>
      <c r="M68" s="137"/>
      <c r="N68" s="137"/>
      <c r="O68" s="137"/>
      <c r="P68" s="137"/>
      <c r="Q68" s="137"/>
      <c r="R68" s="137"/>
    </row>
    <row r="69" spans="1:18" s="318" customFormat="1" ht="12">
      <c r="A69" s="320"/>
      <c r="B69" s="137"/>
      <c r="C69" s="137"/>
      <c r="D69" s="137"/>
      <c r="E69" s="137"/>
      <c r="F69" s="137"/>
      <c r="G69" s="137"/>
      <c r="H69" s="137"/>
      <c r="I69" s="137"/>
      <c r="J69" s="137"/>
      <c r="K69" s="156"/>
      <c r="L69" s="137"/>
      <c r="M69" s="137"/>
      <c r="N69" s="137"/>
      <c r="O69" s="137"/>
      <c r="P69" s="137"/>
      <c r="Q69" s="137"/>
      <c r="R69" s="137"/>
    </row>
    <row r="70" spans="1:18" s="318" customFormat="1" ht="12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56"/>
      <c r="L70" s="137"/>
      <c r="M70" s="137"/>
      <c r="N70" s="137"/>
      <c r="O70" s="137"/>
      <c r="P70" s="137"/>
      <c r="Q70" s="137"/>
      <c r="R70" s="137"/>
    </row>
    <row r="71" spans="1:18" s="318" customFormat="1" ht="12">
      <c r="A71" s="137"/>
      <c r="B71" s="137"/>
      <c r="C71" s="31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</row>
    <row r="72" spans="1:18" s="318" customFormat="1" ht="12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</row>
    <row r="73" spans="1:18" s="318" customFormat="1" ht="12">
      <c r="A73" s="137"/>
      <c r="B73" s="137"/>
      <c r="C73" s="317"/>
      <c r="D73" s="137"/>
      <c r="E73" s="137"/>
      <c r="F73" s="137"/>
      <c r="G73" s="137"/>
      <c r="H73" s="137"/>
      <c r="I73" s="137"/>
      <c r="J73" s="137"/>
      <c r="K73" s="317"/>
      <c r="L73" s="137"/>
      <c r="M73" s="137"/>
      <c r="N73" s="137"/>
      <c r="O73" s="137"/>
      <c r="P73" s="137"/>
      <c r="Q73" s="137"/>
      <c r="R73" s="137"/>
    </row>
    <row r="74" spans="2:18" s="318" customFormat="1" ht="12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</row>
    <row r="75" spans="1:18" s="318" customFormat="1" ht="12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</row>
    <row r="76" spans="1:18" s="318" customFormat="1" ht="12">
      <c r="A76" s="137"/>
      <c r="B76" s="137"/>
      <c r="C76" s="155"/>
      <c r="D76" s="156"/>
      <c r="E76" s="156"/>
      <c r="F76" s="137"/>
      <c r="G76" s="317"/>
      <c r="H76" s="137"/>
      <c r="I76" s="137"/>
      <c r="J76" s="137"/>
      <c r="K76" s="155"/>
      <c r="L76" s="156"/>
      <c r="M76" s="156"/>
      <c r="N76" s="155"/>
      <c r="O76" s="156"/>
      <c r="P76" s="137"/>
      <c r="Q76" s="137"/>
      <c r="R76" s="137"/>
    </row>
    <row r="77" spans="1:18" s="318" customFormat="1" ht="12">
      <c r="A77" s="137"/>
      <c r="B77" s="137"/>
      <c r="C77" s="156"/>
      <c r="D77" s="156"/>
      <c r="E77" s="156"/>
      <c r="F77" s="317"/>
      <c r="G77" s="137"/>
      <c r="H77" s="319"/>
      <c r="I77" s="137"/>
      <c r="J77" s="137"/>
      <c r="K77" s="156"/>
      <c r="L77" s="156"/>
      <c r="M77" s="156"/>
      <c r="N77" s="156"/>
      <c r="O77" s="156"/>
      <c r="P77" s="319"/>
      <c r="Q77" s="137"/>
      <c r="R77" s="137"/>
    </row>
    <row r="78" spans="1:18" s="318" customFormat="1" ht="12">
      <c r="A78" s="137"/>
      <c r="B78" s="137"/>
      <c r="C78" s="155"/>
      <c r="D78" s="156"/>
      <c r="E78" s="156"/>
      <c r="F78" s="137"/>
      <c r="G78" s="317"/>
      <c r="H78" s="137"/>
      <c r="I78" s="137"/>
      <c r="J78" s="137"/>
      <c r="K78" s="156"/>
      <c r="L78" s="156"/>
      <c r="M78" s="156"/>
      <c r="N78" s="137"/>
      <c r="O78" s="155"/>
      <c r="P78" s="137"/>
      <c r="Q78" s="137"/>
      <c r="R78" s="137"/>
    </row>
    <row r="79" spans="1:18" s="318" customFormat="1" ht="12">
      <c r="A79" s="137"/>
      <c r="B79" s="137"/>
      <c r="C79" s="156"/>
      <c r="D79" s="156"/>
      <c r="E79" s="156"/>
      <c r="F79" s="317"/>
      <c r="G79" s="137"/>
      <c r="H79" s="319"/>
      <c r="I79" s="137"/>
      <c r="J79" s="137"/>
      <c r="K79" s="156"/>
      <c r="L79" s="156"/>
      <c r="M79" s="156"/>
      <c r="N79" s="137"/>
      <c r="O79" s="316"/>
      <c r="P79" s="137"/>
      <c r="Q79" s="137"/>
      <c r="R79" s="137"/>
    </row>
    <row r="80" spans="1:18" s="318" customFormat="1" ht="12">
      <c r="A80" s="137"/>
      <c r="B80" s="137"/>
      <c r="C80" s="155"/>
      <c r="D80" s="156"/>
      <c r="E80" s="156"/>
      <c r="F80" s="137"/>
      <c r="G80" s="317"/>
      <c r="H80" s="137"/>
      <c r="I80" s="137"/>
      <c r="J80" s="137"/>
      <c r="K80" s="156"/>
      <c r="L80" s="137"/>
      <c r="M80" s="137"/>
      <c r="N80" s="137"/>
      <c r="O80" s="137"/>
      <c r="P80" s="137"/>
      <c r="Q80" s="137"/>
      <c r="R80" s="137"/>
    </row>
    <row r="81" spans="1:18" s="318" customFormat="1" ht="12">
      <c r="A81" s="137"/>
      <c r="B81" s="137"/>
      <c r="C81" s="156"/>
      <c r="D81" s="156"/>
      <c r="E81" s="156"/>
      <c r="F81" s="317"/>
      <c r="G81" s="137"/>
      <c r="H81" s="319"/>
      <c r="I81" s="137"/>
      <c r="J81" s="137"/>
      <c r="K81" s="156"/>
      <c r="L81" s="137"/>
      <c r="M81" s="137"/>
      <c r="N81" s="137"/>
      <c r="O81" s="137"/>
      <c r="P81" s="137"/>
      <c r="Q81" s="137"/>
      <c r="R81" s="137"/>
    </row>
    <row r="82" spans="1:18" s="318" customFormat="1" ht="12">
      <c r="A82" s="137"/>
      <c r="B82" s="137"/>
      <c r="C82" s="155"/>
      <c r="D82" s="156"/>
      <c r="E82" s="156"/>
      <c r="F82" s="137"/>
      <c r="G82" s="317"/>
      <c r="H82" s="137"/>
      <c r="I82" s="137"/>
      <c r="J82" s="137"/>
      <c r="K82" s="155"/>
      <c r="L82" s="156"/>
      <c r="M82" s="156"/>
      <c r="N82" s="317"/>
      <c r="O82" s="317"/>
      <c r="P82" s="137"/>
      <c r="Q82" s="137"/>
      <c r="R82" s="137"/>
    </row>
    <row r="83" spans="1:18" s="318" customFormat="1" ht="12">
      <c r="A83" s="137"/>
      <c r="B83" s="137"/>
      <c r="C83" s="156"/>
      <c r="D83" s="156"/>
      <c r="E83" s="156"/>
      <c r="F83" s="317"/>
      <c r="G83" s="137"/>
      <c r="H83" s="319"/>
      <c r="I83" s="137"/>
      <c r="J83" s="137"/>
      <c r="K83" s="156"/>
      <c r="L83" s="156"/>
      <c r="M83" s="156"/>
      <c r="N83" s="317"/>
      <c r="O83" s="137"/>
      <c r="P83" s="319"/>
      <c r="Q83" s="137"/>
      <c r="R83" s="137"/>
    </row>
    <row r="84" spans="1:18" s="318" customFormat="1" ht="12">
      <c r="A84" s="137"/>
      <c r="B84" s="137"/>
      <c r="C84" s="155"/>
      <c r="D84" s="156"/>
      <c r="E84" s="156"/>
      <c r="F84" s="137"/>
      <c r="G84" s="317"/>
      <c r="H84" s="137"/>
      <c r="I84" s="137"/>
      <c r="J84" s="155"/>
      <c r="K84" s="156"/>
      <c r="L84" s="156"/>
      <c r="M84" s="156"/>
      <c r="N84" s="137"/>
      <c r="O84" s="155"/>
      <c r="P84" s="137"/>
      <c r="Q84" s="137"/>
      <c r="R84" s="137"/>
    </row>
    <row r="85" spans="1:18" s="318" customFormat="1" ht="12">
      <c r="A85" s="137"/>
      <c r="B85" s="137"/>
      <c r="C85" s="156"/>
      <c r="D85" s="156"/>
      <c r="E85" s="156"/>
      <c r="F85" s="317"/>
      <c r="G85" s="137"/>
      <c r="H85" s="319"/>
      <c r="I85" s="137"/>
      <c r="J85" s="157"/>
      <c r="K85" s="156"/>
      <c r="L85" s="156"/>
      <c r="M85" s="156"/>
      <c r="N85" s="137"/>
      <c r="O85" s="137"/>
      <c r="P85" s="137"/>
      <c r="Q85" s="137"/>
      <c r="R85" s="137"/>
    </row>
    <row r="86" spans="1:18" s="318" customFormat="1" ht="12">
      <c r="A86" s="137"/>
      <c r="B86" s="137"/>
      <c r="C86" s="155"/>
      <c r="D86" s="156"/>
      <c r="E86" s="156"/>
      <c r="F86" s="137"/>
      <c r="G86" s="317"/>
      <c r="H86" s="137"/>
      <c r="I86" s="137"/>
      <c r="J86" s="156"/>
      <c r="K86" s="156"/>
      <c r="L86" s="156"/>
      <c r="M86" s="156"/>
      <c r="N86" s="157"/>
      <c r="O86" s="155"/>
      <c r="P86" s="137"/>
      <c r="Q86" s="137"/>
      <c r="R86" s="137"/>
    </row>
    <row r="87" spans="1:18" s="318" customFormat="1" ht="12">
      <c r="A87" s="137"/>
      <c r="B87" s="137"/>
      <c r="C87" s="156"/>
      <c r="D87" s="156"/>
      <c r="E87" s="156"/>
      <c r="F87" s="317"/>
      <c r="G87" s="137"/>
      <c r="H87" s="319"/>
      <c r="I87" s="137"/>
      <c r="J87" s="137"/>
      <c r="K87" s="156"/>
      <c r="L87" s="156"/>
      <c r="M87" s="156"/>
      <c r="N87" s="157"/>
      <c r="O87" s="157"/>
      <c r="P87" s="137"/>
      <c r="Q87" s="137"/>
      <c r="R87" s="137"/>
    </row>
    <row r="88" spans="1:18" s="318" customFormat="1" ht="12">
      <c r="A88" s="137"/>
      <c r="B88" s="137"/>
      <c r="C88" s="155"/>
      <c r="D88" s="156"/>
      <c r="E88" s="156"/>
      <c r="F88" s="137"/>
      <c r="G88" s="317"/>
      <c r="H88" s="137"/>
      <c r="I88" s="137"/>
      <c r="J88" s="137"/>
      <c r="K88" s="155"/>
      <c r="L88" s="156"/>
      <c r="M88" s="156"/>
      <c r="N88" s="155"/>
      <c r="O88" s="156"/>
      <c r="P88" s="137"/>
      <c r="Q88" s="137"/>
      <c r="R88" s="137"/>
    </row>
    <row r="89" spans="1:18" s="318" customFormat="1" ht="12">
      <c r="A89" s="137"/>
      <c r="B89" s="137"/>
      <c r="C89" s="156"/>
      <c r="D89" s="156"/>
      <c r="E89" s="156"/>
      <c r="F89" s="317"/>
      <c r="G89" s="137"/>
      <c r="H89" s="319"/>
      <c r="I89" s="137"/>
      <c r="J89" s="137"/>
      <c r="K89" s="156"/>
      <c r="L89" s="156"/>
      <c r="M89" s="156"/>
      <c r="N89" s="156"/>
      <c r="O89" s="156"/>
      <c r="P89" s="319"/>
      <c r="Q89" s="137"/>
      <c r="R89" s="137"/>
    </row>
    <row r="90" spans="1:18" s="318" customFormat="1" ht="12">
      <c r="A90" s="137"/>
      <c r="B90" s="137"/>
      <c r="C90" s="155"/>
      <c r="D90" s="156"/>
      <c r="E90" s="156"/>
      <c r="F90" s="137"/>
      <c r="G90" s="317"/>
      <c r="H90" s="137"/>
      <c r="I90" s="137"/>
      <c r="J90" s="137"/>
      <c r="K90" s="156"/>
      <c r="L90" s="156"/>
      <c r="M90" s="156"/>
      <c r="N90" s="137"/>
      <c r="O90" s="155"/>
      <c r="P90" s="137"/>
      <c r="Q90" s="137"/>
      <c r="R90" s="137"/>
    </row>
    <row r="91" spans="1:18" s="318" customFormat="1" ht="12">
      <c r="A91" s="137"/>
      <c r="B91" s="137"/>
      <c r="C91" s="156"/>
      <c r="D91" s="156"/>
      <c r="E91" s="156"/>
      <c r="F91" s="317"/>
      <c r="G91" s="137"/>
      <c r="H91" s="319"/>
      <c r="I91" s="137"/>
      <c r="J91" s="137"/>
      <c r="K91" s="156"/>
      <c r="L91" s="156"/>
      <c r="M91" s="156"/>
      <c r="N91" s="137"/>
      <c r="O91" s="316"/>
      <c r="P91" s="137"/>
      <c r="Q91" s="137"/>
      <c r="R91" s="137"/>
    </row>
    <row r="92" spans="1:18" s="318" customFormat="1" ht="12">
      <c r="A92" s="137"/>
      <c r="B92" s="137"/>
      <c r="C92" s="155"/>
      <c r="D92" s="156"/>
      <c r="E92" s="156"/>
      <c r="F92" s="137"/>
      <c r="G92" s="317"/>
      <c r="H92" s="137"/>
      <c r="I92" s="137"/>
      <c r="J92" s="137"/>
      <c r="K92" s="156"/>
      <c r="L92" s="157"/>
      <c r="M92" s="155"/>
      <c r="N92" s="137"/>
      <c r="O92" s="137"/>
      <c r="P92" s="137"/>
      <c r="Q92" s="137"/>
      <c r="R92" s="137"/>
    </row>
    <row r="93" spans="1:18" s="318" customFormat="1" ht="12">
      <c r="A93" s="137"/>
      <c r="B93" s="137"/>
      <c r="C93" s="156"/>
      <c r="D93" s="156"/>
      <c r="E93" s="156"/>
      <c r="F93" s="317"/>
      <c r="G93" s="137"/>
      <c r="H93" s="319"/>
      <c r="I93" s="137"/>
      <c r="J93" s="137"/>
      <c r="K93" s="156"/>
      <c r="L93" s="157"/>
      <c r="M93" s="157"/>
      <c r="N93" s="137"/>
      <c r="O93" s="137"/>
      <c r="P93" s="137"/>
      <c r="Q93" s="137"/>
      <c r="R93" s="137"/>
    </row>
    <row r="94" spans="1:18" s="318" customFormat="1" ht="12">
      <c r="A94" s="137"/>
      <c r="B94" s="137"/>
      <c r="C94" s="155"/>
      <c r="D94" s="156"/>
      <c r="E94" s="156"/>
      <c r="F94" s="137"/>
      <c r="G94" s="317"/>
      <c r="H94" s="137"/>
      <c r="I94" s="137"/>
      <c r="J94" s="137"/>
      <c r="K94" s="155"/>
      <c r="L94" s="156"/>
      <c r="M94" s="156"/>
      <c r="N94" s="317"/>
      <c r="O94" s="317"/>
      <c r="P94" s="137"/>
      <c r="Q94" s="137"/>
      <c r="R94" s="137"/>
    </row>
    <row r="95" spans="1:18" s="318" customFormat="1" ht="12">
      <c r="A95" s="137"/>
      <c r="B95" s="137"/>
      <c r="C95" s="156"/>
      <c r="D95" s="156"/>
      <c r="E95" s="156"/>
      <c r="F95" s="317"/>
      <c r="G95" s="137"/>
      <c r="H95" s="319"/>
      <c r="I95" s="137"/>
      <c r="J95" s="137"/>
      <c r="K95" s="156"/>
      <c r="L95" s="156"/>
      <c r="M95" s="156"/>
      <c r="N95" s="317"/>
      <c r="O95" s="137"/>
      <c r="P95" s="319"/>
      <c r="Q95" s="137"/>
      <c r="R95" s="137"/>
    </row>
    <row r="96" spans="1:18" s="318" customFormat="1" ht="12">
      <c r="A96" s="137"/>
      <c r="B96" s="137"/>
      <c r="C96" s="155"/>
      <c r="D96" s="156"/>
      <c r="E96" s="156"/>
      <c r="F96" s="137"/>
      <c r="G96" s="317"/>
      <c r="H96" s="137"/>
      <c r="I96" s="137"/>
      <c r="J96" s="137"/>
      <c r="K96" s="156"/>
      <c r="L96" s="156"/>
      <c r="M96" s="156"/>
      <c r="N96" s="137"/>
      <c r="O96" s="155"/>
      <c r="P96" s="137"/>
      <c r="Q96" s="137"/>
      <c r="R96" s="137"/>
    </row>
    <row r="97" spans="1:18" s="318" customFormat="1" ht="12">
      <c r="A97" s="137"/>
      <c r="B97" s="137"/>
      <c r="C97" s="156"/>
      <c r="D97" s="156"/>
      <c r="E97" s="156"/>
      <c r="F97" s="317"/>
      <c r="G97" s="137"/>
      <c r="H97" s="319"/>
      <c r="I97" s="137"/>
      <c r="J97" s="137"/>
      <c r="K97" s="156"/>
      <c r="L97" s="156"/>
      <c r="M97" s="156"/>
      <c r="N97" s="137"/>
      <c r="O97" s="137"/>
      <c r="P97" s="137"/>
      <c r="Q97" s="137"/>
      <c r="R97" s="137"/>
    </row>
    <row r="98" spans="1:18" s="318" customFormat="1" ht="12">
      <c r="A98" s="137"/>
      <c r="B98" s="137"/>
      <c r="C98" s="155"/>
      <c r="D98" s="156"/>
      <c r="E98" s="156"/>
      <c r="F98" s="137"/>
      <c r="G98" s="317"/>
      <c r="H98" s="137"/>
      <c r="I98" s="137"/>
      <c r="J98" s="137"/>
      <c r="K98" s="156"/>
      <c r="L98" s="156"/>
      <c r="M98" s="156"/>
      <c r="N98" s="157"/>
      <c r="O98" s="137"/>
      <c r="P98" s="137"/>
      <c r="Q98" s="137"/>
      <c r="R98" s="137"/>
    </row>
    <row r="99" spans="1:18" s="318" customFormat="1" ht="12">
      <c r="A99" s="137"/>
      <c r="B99" s="137"/>
      <c r="C99" s="156"/>
      <c r="D99" s="156"/>
      <c r="E99" s="156"/>
      <c r="F99" s="317"/>
      <c r="G99" s="137"/>
      <c r="H99" s="319"/>
      <c r="I99" s="137"/>
      <c r="J99" s="137"/>
      <c r="K99" s="156"/>
      <c r="L99" s="156"/>
      <c r="M99" s="156"/>
      <c r="N99" s="157"/>
      <c r="O99" s="137"/>
      <c r="P99" s="137"/>
      <c r="Q99" s="137"/>
      <c r="R99" s="137"/>
    </row>
    <row r="100" spans="1:18" s="318" customFormat="1" ht="12">
      <c r="A100" s="137"/>
      <c r="B100" s="137"/>
      <c r="C100" s="155"/>
      <c r="D100" s="156"/>
      <c r="E100" s="156"/>
      <c r="F100" s="137"/>
      <c r="G100" s="317"/>
      <c r="H100" s="137"/>
      <c r="I100" s="137"/>
      <c r="J100" s="137"/>
      <c r="K100" s="155"/>
      <c r="L100" s="156"/>
      <c r="M100" s="156"/>
      <c r="N100" s="155"/>
      <c r="O100" s="156"/>
      <c r="P100" s="137"/>
      <c r="Q100" s="137"/>
      <c r="R100" s="137"/>
    </row>
    <row r="101" spans="1:18" s="318" customFormat="1" ht="12">
      <c r="A101" s="137"/>
      <c r="B101" s="137"/>
      <c r="C101" s="156"/>
      <c r="D101" s="156"/>
      <c r="E101" s="156"/>
      <c r="F101" s="317"/>
      <c r="G101" s="137"/>
      <c r="H101" s="319"/>
      <c r="I101" s="137"/>
      <c r="J101" s="137"/>
      <c r="K101" s="156"/>
      <c r="L101" s="156"/>
      <c r="M101" s="156"/>
      <c r="N101" s="156"/>
      <c r="O101" s="156"/>
      <c r="P101" s="319"/>
      <c r="Q101" s="137"/>
      <c r="R101" s="137"/>
    </row>
    <row r="102" spans="1:18" s="318" customFormat="1" ht="12">
      <c r="A102" s="137"/>
      <c r="B102" s="137"/>
      <c r="C102" s="155"/>
      <c r="D102" s="156"/>
      <c r="E102" s="156"/>
      <c r="F102" s="137"/>
      <c r="G102" s="317"/>
      <c r="H102" s="137"/>
      <c r="I102" s="137"/>
      <c r="J102" s="137"/>
      <c r="K102" s="156"/>
      <c r="L102" s="156"/>
      <c r="M102" s="156"/>
      <c r="N102" s="137"/>
      <c r="O102" s="155"/>
      <c r="P102" s="137"/>
      <c r="Q102" s="137"/>
      <c r="R102" s="137"/>
    </row>
    <row r="103" spans="1:18" s="318" customFormat="1" ht="12">
      <c r="A103" s="137"/>
      <c r="B103" s="137"/>
      <c r="C103" s="156"/>
      <c r="D103" s="156"/>
      <c r="E103" s="156"/>
      <c r="F103" s="317"/>
      <c r="G103" s="137"/>
      <c r="H103" s="319"/>
      <c r="I103" s="137"/>
      <c r="J103" s="137"/>
      <c r="K103" s="156"/>
      <c r="L103" s="156"/>
      <c r="M103" s="156"/>
      <c r="N103" s="137"/>
      <c r="O103" s="316"/>
      <c r="P103" s="137"/>
      <c r="Q103" s="137"/>
      <c r="R103" s="137"/>
    </row>
    <row r="104" spans="1:18" s="318" customFormat="1" ht="12">
      <c r="A104" s="137"/>
      <c r="B104" s="137"/>
      <c r="C104" s="155"/>
      <c r="D104" s="156"/>
      <c r="E104" s="156"/>
      <c r="F104" s="137"/>
      <c r="G104" s="317"/>
      <c r="H104" s="137"/>
      <c r="I104" s="137"/>
      <c r="J104" s="137"/>
      <c r="K104" s="156"/>
      <c r="L104" s="157"/>
      <c r="M104" s="155"/>
      <c r="N104" s="137"/>
      <c r="O104" s="137"/>
      <c r="P104" s="137"/>
      <c r="Q104" s="137"/>
      <c r="R104" s="137"/>
    </row>
    <row r="105" spans="1:18" s="318" customFormat="1" ht="12">
      <c r="A105" s="137"/>
      <c r="B105" s="137"/>
      <c r="C105" s="156"/>
      <c r="D105" s="156"/>
      <c r="E105" s="156"/>
      <c r="F105" s="317"/>
      <c r="G105" s="137"/>
      <c r="H105" s="319"/>
      <c r="I105" s="137"/>
      <c r="J105" s="137"/>
      <c r="K105" s="156"/>
      <c r="L105" s="157"/>
      <c r="M105" s="157"/>
      <c r="N105" s="137"/>
      <c r="O105" s="137"/>
      <c r="P105" s="137"/>
      <c r="Q105" s="137"/>
      <c r="R105" s="137"/>
    </row>
    <row r="106" spans="1:18" s="318" customFormat="1" ht="12">
      <c r="A106" s="137"/>
      <c r="B106" s="137"/>
      <c r="C106" s="155"/>
      <c r="D106" s="156"/>
      <c r="E106" s="156"/>
      <c r="F106" s="137"/>
      <c r="G106" s="317"/>
      <c r="H106" s="137"/>
      <c r="I106" s="137"/>
      <c r="J106" s="137"/>
      <c r="K106" s="155"/>
      <c r="L106" s="156"/>
      <c r="M106" s="156"/>
      <c r="N106" s="317"/>
      <c r="O106" s="317"/>
      <c r="P106" s="137"/>
      <c r="Q106" s="137"/>
      <c r="R106" s="137"/>
    </row>
    <row r="107" spans="1:18" s="318" customFormat="1" ht="12">
      <c r="A107" s="137"/>
      <c r="B107" s="137"/>
      <c r="C107" s="156"/>
      <c r="D107" s="156"/>
      <c r="E107" s="156"/>
      <c r="F107" s="317"/>
      <c r="G107" s="137"/>
      <c r="H107" s="319"/>
      <c r="I107" s="137"/>
      <c r="J107" s="137"/>
      <c r="K107" s="156"/>
      <c r="L107" s="156"/>
      <c r="M107" s="156"/>
      <c r="N107" s="317"/>
      <c r="O107" s="137"/>
      <c r="P107" s="319"/>
      <c r="Q107" s="137"/>
      <c r="R107" s="137"/>
    </row>
    <row r="108" spans="1:18" s="318" customFormat="1" ht="12">
      <c r="A108" s="137"/>
      <c r="B108" s="137"/>
      <c r="C108" s="155"/>
      <c r="D108" s="156"/>
      <c r="E108" s="156"/>
      <c r="F108" s="137"/>
      <c r="G108" s="317"/>
      <c r="H108" s="137"/>
      <c r="I108" s="137"/>
      <c r="J108" s="137"/>
      <c r="K108" s="156"/>
      <c r="L108" s="156"/>
      <c r="M108" s="156"/>
      <c r="N108" s="137"/>
      <c r="O108" s="155"/>
      <c r="P108" s="137"/>
      <c r="Q108" s="137"/>
      <c r="R108" s="137"/>
    </row>
    <row r="109" spans="1:18" s="318" customFormat="1" ht="12">
      <c r="A109" s="137"/>
      <c r="B109" s="137"/>
      <c r="C109" s="156"/>
      <c r="D109" s="156"/>
      <c r="E109" s="156"/>
      <c r="F109" s="317"/>
      <c r="G109" s="137"/>
      <c r="H109" s="319"/>
      <c r="I109" s="137"/>
      <c r="J109" s="137"/>
      <c r="K109" s="156"/>
      <c r="L109" s="156"/>
      <c r="M109" s="156"/>
      <c r="N109" s="137"/>
      <c r="O109" s="137"/>
      <c r="P109" s="137"/>
      <c r="Q109" s="137"/>
      <c r="R109" s="137"/>
    </row>
    <row r="110" spans="1:18" s="318" customFormat="1" ht="12">
      <c r="A110" s="137"/>
      <c r="B110" s="137"/>
      <c r="C110" s="155"/>
      <c r="D110" s="156"/>
      <c r="E110" s="156"/>
      <c r="F110" s="137"/>
      <c r="G110" s="317"/>
      <c r="H110" s="137"/>
      <c r="I110" s="137"/>
      <c r="J110" s="137"/>
      <c r="K110" s="156"/>
      <c r="L110" s="156"/>
      <c r="M110" s="156"/>
      <c r="N110" s="157"/>
      <c r="O110" s="137"/>
      <c r="P110" s="137"/>
      <c r="Q110" s="137"/>
      <c r="R110" s="137"/>
    </row>
    <row r="111" spans="1:18" s="318" customFormat="1" ht="12">
      <c r="A111" s="137"/>
      <c r="B111" s="137"/>
      <c r="C111" s="156"/>
      <c r="D111" s="156"/>
      <c r="E111" s="156"/>
      <c r="F111" s="317"/>
      <c r="G111" s="137"/>
      <c r="H111" s="319"/>
      <c r="I111" s="137"/>
      <c r="J111" s="137"/>
      <c r="K111" s="156"/>
      <c r="L111" s="156"/>
      <c r="M111" s="156"/>
      <c r="N111" s="157"/>
      <c r="O111" s="137"/>
      <c r="P111" s="137"/>
      <c r="Q111" s="137"/>
      <c r="R111" s="137"/>
    </row>
    <row r="112" spans="1:18" s="318" customFormat="1" ht="12">
      <c r="A112" s="137"/>
      <c r="B112" s="137"/>
      <c r="C112" s="155"/>
      <c r="D112" s="156"/>
      <c r="E112" s="156"/>
      <c r="F112" s="137"/>
      <c r="G112" s="317"/>
      <c r="H112" s="137"/>
      <c r="I112" s="137"/>
      <c r="J112" s="137"/>
      <c r="K112" s="155"/>
      <c r="L112" s="156"/>
      <c r="M112" s="156"/>
      <c r="N112" s="155"/>
      <c r="O112" s="156"/>
      <c r="P112" s="137"/>
      <c r="Q112" s="137"/>
      <c r="R112" s="137"/>
    </row>
    <row r="113" spans="1:18" s="318" customFormat="1" ht="12">
      <c r="A113" s="137"/>
      <c r="B113" s="137"/>
      <c r="C113" s="156"/>
      <c r="D113" s="156"/>
      <c r="E113" s="156"/>
      <c r="F113" s="317"/>
      <c r="G113" s="137"/>
      <c r="H113" s="319"/>
      <c r="I113" s="137"/>
      <c r="J113" s="137"/>
      <c r="K113" s="156"/>
      <c r="L113" s="156"/>
      <c r="M113" s="156"/>
      <c r="N113" s="156"/>
      <c r="O113" s="156"/>
      <c r="P113" s="319"/>
      <c r="Q113" s="137"/>
      <c r="R113" s="137"/>
    </row>
    <row r="114" spans="1:18" s="318" customFormat="1" ht="12">
      <c r="A114" s="137"/>
      <c r="B114" s="137"/>
      <c r="C114" s="155"/>
      <c r="D114" s="156"/>
      <c r="E114" s="156"/>
      <c r="F114" s="137"/>
      <c r="G114" s="317"/>
      <c r="H114" s="137"/>
      <c r="I114" s="137"/>
      <c r="J114" s="137"/>
      <c r="K114" s="156"/>
      <c r="L114" s="156"/>
      <c r="M114" s="156"/>
      <c r="N114" s="137"/>
      <c r="O114" s="155"/>
      <c r="P114" s="137"/>
      <c r="Q114" s="137"/>
      <c r="R114" s="137"/>
    </row>
    <row r="115" spans="1:18" s="318" customFormat="1" ht="12">
      <c r="A115" s="137"/>
      <c r="B115" s="137"/>
      <c r="C115" s="156"/>
      <c r="D115" s="156"/>
      <c r="E115" s="156"/>
      <c r="F115" s="317"/>
      <c r="G115" s="137"/>
      <c r="H115" s="319"/>
      <c r="I115" s="137"/>
      <c r="J115" s="137"/>
      <c r="K115" s="156"/>
      <c r="L115" s="156"/>
      <c r="M115" s="156"/>
      <c r="N115" s="137"/>
      <c r="O115" s="316"/>
      <c r="P115" s="137"/>
      <c r="Q115" s="137"/>
      <c r="R115" s="137"/>
    </row>
    <row r="116" spans="1:18" s="318" customFormat="1" ht="12">
      <c r="A116" s="137"/>
      <c r="B116" s="137"/>
      <c r="C116" s="155"/>
      <c r="D116" s="156"/>
      <c r="E116" s="156"/>
      <c r="F116" s="137"/>
      <c r="G116" s="317"/>
      <c r="H116" s="137"/>
      <c r="I116" s="137"/>
      <c r="J116" s="137"/>
      <c r="K116" s="156"/>
      <c r="L116" s="157"/>
      <c r="M116" s="155"/>
      <c r="N116" s="137"/>
      <c r="O116" s="137"/>
      <c r="P116" s="137"/>
      <c r="Q116" s="137"/>
      <c r="R116" s="137"/>
    </row>
    <row r="117" spans="1:18" s="318" customFormat="1" ht="12">
      <c r="A117" s="137"/>
      <c r="B117" s="137"/>
      <c r="C117" s="156"/>
      <c r="D117" s="156"/>
      <c r="E117" s="156"/>
      <c r="F117" s="317"/>
      <c r="G117" s="137"/>
      <c r="H117" s="319"/>
      <c r="I117" s="137"/>
      <c r="J117" s="137"/>
      <c r="K117" s="156"/>
      <c r="L117" s="157"/>
      <c r="M117" s="157"/>
      <c r="N117" s="137"/>
      <c r="O117" s="137"/>
      <c r="P117" s="137"/>
      <c r="Q117" s="137"/>
      <c r="R117" s="137"/>
    </row>
    <row r="118" spans="1:18" s="318" customFormat="1" ht="12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</row>
    <row r="119" spans="1:18" s="318" customFormat="1" ht="12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27"/>
  <sheetViews>
    <sheetView workbookViewId="0" topLeftCell="A1">
      <selection activeCell="A1" sqref="A1"/>
    </sheetView>
  </sheetViews>
  <sheetFormatPr defaultColWidth="11.00390625" defaultRowHeight="12.75"/>
  <cols>
    <col min="1" max="2" width="6.75390625" style="115" customWidth="1"/>
    <col min="3" max="18" width="4.75390625" style="115" customWidth="1"/>
    <col min="19" max="21" width="4.75390625" style="132" customWidth="1"/>
    <col min="22" max="22" width="3.75390625" style="132" customWidth="1"/>
    <col min="23" max="23" width="4.75390625" style="132" customWidth="1"/>
    <col min="24" max="16384" width="10.75390625" style="132" customWidth="1"/>
  </cols>
  <sheetData>
    <row r="2" spans="1:14" s="120" customFormat="1" ht="111.75">
      <c r="A2" s="120" t="s">
        <v>492</v>
      </c>
      <c r="B2" s="121" t="s">
        <v>493</v>
      </c>
      <c r="C2" s="120" t="s">
        <v>608</v>
      </c>
      <c r="D2" s="120" t="s">
        <v>33</v>
      </c>
      <c r="E2" s="122" t="s">
        <v>496</v>
      </c>
      <c r="F2" s="120" t="s">
        <v>428</v>
      </c>
      <c r="G2" s="120" t="s">
        <v>607</v>
      </c>
      <c r="H2" s="120" t="s">
        <v>605</v>
      </c>
      <c r="I2" s="120" t="s">
        <v>499</v>
      </c>
      <c r="J2" s="120" t="s">
        <v>606</v>
      </c>
      <c r="K2" s="120" t="s">
        <v>502</v>
      </c>
      <c r="L2" s="115"/>
      <c r="M2" s="115"/>
      <c r="N2" s="115"/>
    </row>
    <row r="3" spans="1:16" s="126" customFormat="1" ht="12">
      <c r="A3" s="123"/>
      <c r="B3" s="124"/>
      <c r="C3" s="123" t="s">
        <v>494</v>
      </c>
      <c r="D3" s="123"/>
      <c r="E3" s="125"/>
      <c r="F3" s="123"/>
      <c r="G3" s="123"/>
      <c r="H3" s="123"/>
      <c r="I3" s="123"/>
      <c r="J3" s="123"/>
      <c r="K3" s="123" t="s">
        <v>494</v>
      </c>
      <c r="L3" s="115"/>
      <c r="M3" s="115"/>
      <c r="N3" s="115"/>
      <c r="O3" s="123"/>
      <c r="P3" s="123"/>
    </row>
    <row r="4" spans="1:18" ht="12">
      <c r="A4" s="127"/>
      <c r="B4" s="128"/>
      <c r="C4" s="130"/>
      <c r="D4" s="130"/>
      <c r="E4" s="130"/>
      <c r="F4" s="130"/>
      <c r="G4" s="130"/>
      <c r="H4" s="130"/>
      <c r="I4" s="130"/>
      <c r="J4" s="130"/>
      <c r="K4" s="130"/>
      <c r="Q4" s="132"/>
      <c r="R4" s="132"/>
    </row>
    <row r="5" spans="1:18" ht="12">
      <c r="A5" s="133"/>
      <c r="B5" s="134"/>
      <c r="C5" s="137"/>
      <c r="D5" s="137"/>
      <c r="E5" s="137"/>
      <c r="F5" s="137"/>
      <c r="G5" s="137"/>
      <c r="H5" s="137"/>
      <c r="I5" s="137"/>
      <c r="J5" s="137"/>
      <c r="K5" s="137"/>
      <c r="Q5" s="132"/>
      <c r="R5" s="132"/>
    </row>
    <row r="6" spans="1:18" ht="12">
      <c r="A6" s="133">
        <v>96.6</v>
      </c>
      <c r="B6" s="134"/>
      <c r="C6" s="139" t="s">
        <v>494</v>
      </c>
      <c r="D6" s="137"/>
      <c r="E6" s="137"/>
      <c r="F6" s="137"/>
      <c r="G6" s="137"/>
      <c r="H6" s="137"/>
      <c r="I6" s="137"/>
      <c r="J6" s="137"/>
      <c r="K6" s="137"/>
      <c r="Q6" s="132"/>
      <c r="R6" s="132"/>
    </row>
    <row r="7" spans="1:18" ht="12">
      <c r="A7" s="133">
        <v>162</v>
      </c>
      <c r="B7" s="134">
        <v>186</v>
      </c>
      <c r="C7" s="139" t="s">
        <v>494</v>
      </c>
      <c r="D7" s="137"/>
      <c r="E7" s="137"/>
      <c r="F7" s="137"/>
      <c r="G7" s="137"/>
      <c r="H7" s="137"/>
      <c r="I7" s="137"/>
      <c r="J7" s="142">
        <v>50</v>
      </c>
      <c r="K7" s="137"/>
      <c r="Q7" s="132"/>
      <c r="R7" s="132"/>
    </row>
    <row r="8" spans="1:18" ht="12">
      <c r="A8" s="133">
        <v>186</v>
      </c>
      <c r="B8" s="134">
        <v>230</v>
      </c>
      <c r="C8" s="139" t="s">
        <v>494</v>
      </c>
      <c r="D8" s="137"/>
      <c r="E8" s="137"/>
      <c r="F8" s="137"/>
      <c r="G8" s="137"/>
      <c r="H8" s="137"/>
      <c r="I8" s="143">
        <v>150</v>
      </c>
      <c r="J8" s="137"/>
      <c r="K8" s="137"/>
      <c r="Q8" s="132"/>
      <c r="R8" s="132"/>
    </row>
    <row r="9" spans="1:18" ht="12">
      <c r="A9" s="133"/>
      <c r="B9" s="134"/>
      <c r="C9" s="139" t="s">
        <v>494</v>
      </c>
      <c r="D9" s="137"/>
      <c r="E9" s="137"/>
      <c r="F9" s="137"/>
      <c r="G9" s="137"/>
      <c r="H9" s="137"/>
      <c r="I9" s="137"/>
      <c r="J9" s="137"/>
      <c r="K9" s="137"/>
      <c r="Q9" s="132"/>
      <c r="R9" s="132"/>
    </row>
    <row r="10" spans="1:18" ht="12">
      <c r="A10" s="133">
        <v>250</v>
      </c>
      <c r="B10" s="134"/>
      <c r="C10" s="139" t="s">
        <v>494</v>
      </c>
      <c r="D10" s="137"/>
      <c r="E10" s="137"/>
      <c r="F10" s="137"/>
      <c r="G10" s="140">
        <v>150</v>
      </c>
      <c r="H10" s="144">
        <v>150</v>
      </c>
      <c r="I10" s="137"/>
      <c r="J10" s="137"/>
      <c r="K10" s="137"/>
      <c r="Q10" s="132"/>
      <c r="R10" s="132"/>
    </row>
    <row r="11" spans="1:18" ht="12.75" thickBot="1">
      <c r="A11" s="133">
        <v>265</v>
      </c>
      <c r="B11" s="134"/>
      <c r="C11" s="139" t="s">
        <v>494</v>
      </c>
      <c r="D11" s="137"/>
      <c r="E11" s="137"/>
      <c r="F11" s="138">
        <v>5</v>
      </c>
      <c r="G11" s="140">
        <v>150</v>
      </c>
      <c r="H11" s="144">
        <v>150</v>
      </c>
      <c r="I11" s="137"/>
      <c r="J11" s="137"/>
      <c r="K11" s="137"/>
      <c r="Q11" s="132"/>
      <c r="R11" s="132"/>
    </row>
    <row r="12" spans="1:18" ht="12">
      <c r="A12" s="342">
        <v>302.7</v>
      </c>
      <c r="B12" s="343">
        <v>305.7</v>
      </c>
      <c r="C12" s="360" t="s">
        <v>494</v>
      </c>
      <c r="D12" s="345"/>
      <c r="E12" s="355">
        <v>3</v>
      </c>
      <c r="F12" s="361">
        <v>5</v>
      </c>
      <c r="G12" s="362">
        <v>150</v>
      </c>
      <c r="H12" s="363">
        <v>150</v>
      </c>
      <c r="I12" s="137"/>
      <c r="J12" s="137"/>
      <c r="K12" s="137"/>
      <c r="L12" s="153" t="s">
        <v>346</v>
      </c>
      <c r="Q12" s="132"/>
      <c r="R12" s="132"/>
    </row>
    <row r="13" spans="1:18" ht="12">
      <c r="A13" s="356">
        <v>305.7</v>
      </c>
      <c r="B13" s="134">
        <v>307</v>
      </c>
      <c r="C13" s="139" t="s">
        <v>494</v>
      </c>
      <c r="D13" s="137"/>
      <c r="E13" s="277">
        <v>1</v>
      </c>
      <c r="F13" s="138">
        <v>5</v>
      </c>
      <c r="G13" s="140">
        <v>150</v>
      </c>
      <c r="H13" s="364">
        <v>150</v>
      </c>
      <c r="I13" s="137"/>
      <c r="J13" s="137"/>
      <c r="K13" s="137"/>
      <c r="L13" s="153" t="s">
        <v>347</v>
      </c>
      <c r="Q13" s="132"/>
      <c r="R13" s="132"/>
    </row>
    <row r="14" spans="1:18" ht="12.75" thickBot="1">
      <c r="A14" s="324">
        <v>307</v>
      </c>
      <c r="B14" s="325">
        <v>308</v>
      </c>
      <c r="C14" s="326" t="s">
        <v>494</v>
      </c>
      <c r="D14" s="328"/>
      <c r="E14" s="358">
        <v>3</v>
      </c>
      <c r="F14" s="365">
        <v>5</v>
      </c>
      <c r="G14" s="366">
        <v>150</v>
      </c>
      <c r="H14" s="367">
        <v>150</v>
      </c>
      <c r="I14" s="137"/>
      <c r="J14" s="137"/>
      <c r="K14" s="137"/>
      <c r="Q14" s="132"/>
      <c r="R14" s="132"/>
    </row>
    <row r="15" spans="1:18" ht="12">
      <c r="A15" s="133"/>
      <c r="B15" s="134">
        <v>324</v>
      </c>
      <c r="C15" s="139" t="s">
        <v>494</v>
      </c>
      <c r="D15" s="137"/>
      <c r="E15" s="137"/>
      <c r="F15" s="137"/>
      <c r="G15" s="140">
        <v>150</v>
      </c>
      <c r="H15" s="144">
        <v>150</v>
      </c>
      <c r="I15" s="137"/>
      <c r="J15" s="137"/>
      <c r="K15" s="137"/>
      <c r="Q15" s="132"/>
      <c r="R15" s="132"/>
    </row>
    <row r="16" spans="1:18" ht="12">
      <c r="A16" s="133"/>
      <c r="B16" s="134">
        <v>330</v>
      </c>
      <c r="C16" s="137"/>
      <c r="D16" s="137"/>
      <c r="E16" s="137"/>
      <c r="F16" s="137"/>
      <c r="G16" s="140">
        <v>150</v>
      </c>
      <c r="H16" s="144">
        <v>150</v>
      </c>
      <c r="I16" s="137"/>
      <c r="J16" s="137"/>
      <c r="K16" s="137"/>
      <c r="Q16" s="132"/>
      <c r="R16" s="132"/>
    </row>
    <row r="17" spans="1:18" ht="12">
      <c r="A17" s="133">
        <v>370.88</v>
      </c>
      <c r="B17" s="134">
        <v>371.13</v>
      </c>
      <c r="C17" s="137"/>
      <c r="D17" s="243" t="s">
        <v>385</v>
      </c>
      <c r="E17" s="137"/>
      <c r="F17" s="137"/>
      <c r="G17" s="140">
        <v>150</v>
      </c>
      <c r="H17" s="144">
        <v>150</v>
      </c>
      <c r="I17" s="137"/>
      <c r="J17" s="137"/>
      <c r="K17" s="137"/>
      <c r="Q17" s="132"/>
      <c r="R17" s="132"/>
    </row>
    <row r="18" spans="1:18" ht="12">
      <c r="A18" s="133"/>
      <c r="B18" s="134">
        <v>380</v>
      </c>
      <c r="C18" s="137"/>
      <c r="D18" s="137"/>
      <c r="E18" s="137"/>
      <c r="F18" s="137"/>
      <c r="G18" s="140">
        <v>150</v>
      </c>
      <c r="H18" s="144">
        <v>150</v>
      </c>
      <c r="I18" s="137"/>
      <c r="J18" s="137"/>
      <c r="K18" s="137"/>
      <c r="Q18" s="132"/>
      <c r="R18" s="132"/>
    </row>
    <row r="19" spans="1:18" ht="12">
      <c r="A19" s="150"/>
      <c r="B19" s="151"/>
      <c r="C19" s="231"/>
      <c r="D19" s="231"/>
      <c r="E19" s="231"/>
      <c r="F19" s="231"/>
      <c r="G19" s="231"/>
      <c r="H19" s="137"/>
      <c r="I19" s="231"/>
      <c r="J19" s="231"/>
      <c r="K19" s="231"/>
      <c r="Q19" s="132"/>
      <c r="R19" s="132"/>
    </row>
    <row r="20" spans="1:18" ht="12">
      <c r="A20" s="133"/>
      <c r="B20" s="134"/>
      <c r="C20" s="133">
        <v>59</v>
      </c>
      <c r="D20" s="133">
        <v>1</v>
      </c>
      <c r="E20" s="133">
        <v>317</v>
      </c>
      <c r="F20" s="133">
        <v>1300</v>
      </c>
      <c r="G20" s="133">
        <v>80</v>
      </c>
      <c r="H20" s="127">
        <v>87</v>
      </c>
      <c r="I20" s="133">
        <v>113</v>
      </c>
      <c r="J20" s="133">
        <v>48</v>
      </c>
      <c r="K20" s="133">
        <v>3</v>
      </c>
      <c r="Q20" s="132"/>
      <c r="R20" s="132"/>
    </row>
    <row r="22" ht="12">
      <c r="A22" s="152" t="s">
        <v>382</v>
      </c>
    </row>
    <row r="23" ht="12">
      <c r="A23" s="152"/>
    </row>
    <row r="24" ht="12">
      <c r="B24" s="153" t="s">
        <v>604</v>
      </c>
    </row>
    <row r="25" ht="12">
      <c r="B25" s="303" t="s">
        <v>349</v>
      </c>
    </row>
    <row r="26" ht="12">
      <c r="B26" s="153"/>
    </row>
    <row r="27" ht="12">
      <c r="B27" s="303"/>
    </row>
    <row r="28" ht="12">
      <c r="B28" s="153"/>
    </row>
    <row r="30" ht="12">
      <c r="A30" s="152" t="s">
        <v>427</v>
      </c>
    </row>
    <row r="32" spans="1:18" s="318" customFormat="1" ht="12">
      <c r="A32" s="317" t="s">
        <v>609</v>
      </c>
      <c r="B32" s="137"/>
      <c r="C32" s="317"/>
      <c r="D32" s="137"/>
      <c r="E32" s="137"/>
      <c r="F32" s="137"/>
      <c r="G32" s="137"/>
      <c r="H32" s="137"/>
      <c r="I32" s="137"/>
      <c r="J32" s="137"/>
      <c r="K32" s="317"/>
      <c r="L32" s="137"/>
      <c r="M32" s="137"/>
      <c r="N32" s="137"/>
      <c r="O32" s="137"/>
      <c r="P32" s="137"/>
      <c r="Q32" s="137"/>
      <c r="R32" s="137"/>
    </row>
    <row r="33" spans="1:18" s="318" customFormat="1" ht="12">
      <c r="A33" s="137"/>
      <c r="B33" s="137"/>
      <c r="C33" s="31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s="318" customFormat="1" ht="1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s="318" customFormat="1" ht="1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1:19" s="318" customFormat="1" ht="12">
      <c r="A36" s="137"/>
      <c r="B36" s="137"/>
      <c r="C36" s="155"/>
      <c r="D36" s="156"/>
      <c r="E36" s="156"/>
      <c r="F36" s="155"/>
      <c r="G36" s="156"/>
      <c r="H36" s="137"/>
      <c r="I36" s="137"/>
      <c r="J36" s="137"/>
      <c r="K36" s="155"/>
      <c r="L36" s="156"/>
      <c r="M36" s="317"/>
      <c r="N36" s="137"/>
      <c r="O36" s="137"/>
      <c r="P36" s="137"/>
      <c r="Q36" s="137"/>
      <c r="R36" s="137"/>
      <c r="S36" s="137"/>
    </row>
    <row r="37" spans="1:19" s="318" customFormat="1" ht="12">
      <c r="A37" s="137"/>
      <c r="B37" s="137"/>
      <c r="C37" s="156"/>
      <c r="D37" s="156"/>
      <c r="E37" s="156"/>
      <c r="F37" s="156"/>
      <c r="G37" s="156"/>
      <c r="H37" s="319"/>
      <c r="I37" s="137"/>
      <c r="J37" s="137"/>
      <c r="K37" s="157"/>
      <c r="L37" s="156"/>
      <c r="M37" s="137"/>
      <c r="N37" s="137"/>
      <c r="O37" s="137"/>
      <c r="P37" s="137"/>
      <c r="Q37" s="137"/>
      <c r="R37" s="137"/>
      <c r="S37" s="137"/>
    </row>
    <row r="38" spans="1:19" s="318" customFormat="1" ht="12">
      <c r="A38" s="137"/>
      <c r="B38" s="137"/>
      <c r="C38" s="156"/>
      <c r="D38" s="156"/>
      <c r="E38" s="156"/>
      <c r="F38" s="137"/>
      <c r="G38" s="155"/>
      <c r="H38" s="137"/>
      <c r="I38" s="137"/>
      <c r="J38" s="137"/>
      <c r="K38" s="156"/>
      <c r="L38" s="156"/>
      <c r="M38" s="137"/>
      <c r="N38" s="137"/>
      <c r="O38" s="137"/>
      <c r="P38" s="137"/>
      <c r="Q38" s="137"/>
      <c r="R38" s="137"/>
      <c r="S38" s="137"/>
    </row>
    <row r="39" spans="1:19" s="318" customFormat="1" ht="12">
      <c r="A39" s="137"/>
      <c r="B39" s="137"/>
      <c r="C39" s="156"/>
      <c r="D39" s="156"/>
      <c r="E39" s="156"/>
      <c r="F39" s="137"/>
      <c r="G39" s="316"/>
      <c r="H39" s="137"/>
      <c r="I39" s="137"/>
      <c r="J39" s="137"/>
      <c r="K39" s="156"/>
      <c r="L39" s="156"/>
      <c r="M39" s="137"/>
      <c r="N39" s="137"/>
      <c r="O39" s="137"/>
      <c r="P39" s="137"/>
      <c r="Q39" s="137"/>
      <c r="R39" s="137"/>
      <c r="S39" s="137"/>
    </row>
    <row r="40" spans="1:19" s="318" customFormat="1" ht="12">
      <c r="A40" s="137"/>
      <c r="B40" s="137"/>
      <c r="C40" s="156"/>
      <c r="D40" s="157"/>
      <c r="E40" s="155"/>
      <c r="F40" s="137"/>
      <c r="G40" s="137"/>
      <c r="H40" s="137"/>
      <c r="I40" s="137"/>
      <c r="J40" s="137"/>
      <c r="K40" s="156"/>
      <c r="L40" s="156"/>
      <c r="M40" s="137"/>
      <c r="N40" s="137"/>
      <c r="O40" s="137"/>
      <c r="P40" s="137"/>
      <c r="Q40" s="137"/>
      <c r="R40" s="137"/>
      <c r="S40" s="137"/>
    </row>
    <row r="41" spans="1:19" s="318" customFormat="1" ht="12">
      <c r="A41" s="137"/>
      <c r="B41" s="137"/>
      <c r="C41" s="156"/>
      <c r="D41" s="157"/>
      <c r="E41" s="157"/>
      <c r="F41" s="137"/>
      <c r="G41" s="137"/>
      <c r="H41" s="137"/>
      <c r="I41" s="137"/>
      <c r="J41" s="137"/>
      <c r="K41" s="156"/>
      <c r="L41" s="156"/>
      <c r="M41" s="137"/>
      <c r="N41" s="137"/>
      <c r="O41" s="137"/>
      <c r="P41" s="137"/>
      <c r="Q41" s="137"/>
      <c r="R41" s="137"/>
      <c r="S41" s="137"/>
    </row>
    <row r="42" spans="1:19" s="318" customFormat="1" ht="12">
      <c r="A42" s="137"/>
      <c r="B42" s="137"/>
      <c r="C42" s="155"/>
      <c r="D42" s="156"/>
      <c r="E42" s="156"/>
      <c r="F42" s="317"/>
      <c r="G42" s="317"/>
      <c r="H42" s="137"/>
      <c r="I42" s="137"/>
      <c r="J42" s="137"/>
      <c r="K42" s="156"/>
      <c r="L42" s="156"/>
      <c r="M42" s="137"/>
      <c r="N42" s="137"/>
      <c r="O42" s="137"/>
      <c r="P42" s="137"/>
      <c r="Q42" s="137"/>
      <c r="R42" s="137"/>
      <c r="S42" s="137"/>
    </row>
    <row r="43" spans="1:19" s="318" customFormat="1" ht="12">
      <c r="A43" s="137"/>
      <c r="B43" s="137"/>
      <c r="C43" s="156"/>
      <c r="D43" s="156"/>
      <c r="E43" s="156"/>
      <c r="F43" s="317"/>
      <c r="G43" s="137"/>
      <c r="H43" s="319"/>
      <c r="I43" s="137"/>
      <c r="J43" s="137"/>
      <c r="K43" s="156"/>
      <c r="L43" s="156"/>
      <c r="M43" s="137"/>
      <c r="N43" s="137"/>
      <c r="O43" s="137"/>
      <c r="P43" s="137"/>
      <c r="Q43" s="137"/>
      <c r="R43" s="137"/>
      <c r="S43" s="137"/>
    </row>
    <row r="44" spans="1:19" s="318" customFormat="1" ht="12">
      <c r="A44" s="137"/>
      <c r="B44" s="137"/>
      <c r="C44" s="156"/>
      <c r="D44" s="156"/>
      <c r="E44" s="156"/>
      <c r="F44" s="137"/>
      <c r="G44" s="155"/>
      <c r="H44" s="137"/>
      <c r="I44" s="137"/>
      <c r="J44" s="155"/>
      <c r="K44" s="156"/>
      <c r="L44" s="156"/>
      <c r="M44" s="137"/>
      <c r="N44" s="137"/>
      <c r="O44" s="137"/>
      <c r="P44" s="137"/>
      <c r="Q44" s="137"/>
      <c r="R44" s="137"/>
      <c r="S44" s="137"/>
    </row>
    <row r="45" spans="1:19" s="318" customFormat="1" ht="12">
      <c r="A45" s="137"/>
      <c r="B45" s="137"/>
      <c r="C45" s="156"/>
      <c r="D45" s="156"/>
      <c r="E45" s="156"/>
      <c r="F45" s="137"/>
      <c r="G45" s="137"/>
      <c r="H45" s="137"/>
      <c r="I45" s="137"/>
      <c r="J45" s="157"/>
      <c r="K45" s="156"/>
      <c r="L45" s="156"/>
      <c r="M45" s="137"/>
      <c r="N45" s="137"/>
      <c r="O45" s="137"/>
      <c r="P45" s="137"/>
      <c r="Q45" s="137"/>
      <c r="R45" s="137"/>
      <c r="S45" s="137"/>
    </row>
    <row r="46" spans="1:19" s="318" customFormat="1" ht="12">
      <c r="A46" s="137"/>
      <c r="B46" s="137"/>
      <c r="C46" s="156"/>
      <c r="D46" s="156"/>
      <c r="E46" s="156"/>
      <c r="F46" s="137"/>
      <c r="G46" s="137"/>
      <c r="H46" s="137"/>
      <c r="I46" s="137"/>
      <c r="J46" s="156"/>
      <c r="K46" s="156"/>
      <c r="L46" s="156"/>
      <c r="M46" s="137"/>
      <c r="N46" s="137"/>
      <c r="O46" s="137"/>
      <c r="P46" s="137"/>
      <c r="Q46" s="137"/>
      <c r="R46" s="137"/>
      <c r="S46" s="137"/>
    </row>
    <row r="47" spans="1:19" s="318" customFormat="1" ht="12">
      <c r="A47" s="137"/>
      <c r="B47" s="137"/>
      <c r="C47" s="156"/>
      <c r="D47" s="156"/>
      <c r="E47" s="156"/>
      <c r="F47" s="137"/>
      <c r="G47" s="137"/>
      <c r="H47" s="137"/>
      <c r="I47" s="137"/>
      <c r="J47" s="156"/>
      <c r="K47" s="156"/>
      <c r="L47" s="156"/>
      <c r="M47" s="137"/>
      <c r="N47" s="137"/>
      <c r="O47" s="137"/>
      <c r="P47" s="137"/>
      <c r="Q47" s="137"/>
      <c r="R47" s="137"/>
      <c r="S47" s="137"/>
    </row>
    <row r="48" spans="1:19" s="318" customFormat="1" ht="12">
      <c r="A48" s="137"/>
      <c r="B48" s="137"/>
      <c r="C48" s="155"/>
      <c r="D48" s="156"/>
      <c r="E48" s="156"/>
      <c r="F48" s="155"/>
      <c r="G48" s="156"/>
      <c r="H48" s="137"/>
      <c r="I48" s="137"/>
      <c r="J48" s="156"/>
      <c r="K48" s="156"/>
      <c r="L48" s="156"/>
      <c r="M48" s="137"/>
      <c r="N48" s="137"/>
      <c r="O48" s="137"/>
      <c r="P48" s="137"/>
      <c r="Q48" s="137"/>
      <c r="R48" s="137"/>
      <c r="S48" s="137"/>
    </row>
    <row r="49" spans="1:19" s="318" customFormat="1" ht="12">
      <c r="A49" s="137"/>
      <c r="B49" s="137"/>
      <c r="C49" s="156"/>
      <c r="D49" s="156"/>
      <c r="E49" s="156"/>
      <c r="F49" s="156"/>
      <c r="G49" s="156"/>
      <c r="H49" s="319"/>
      <c r="I49" s="137"/>
      <c r="J49" s="137"/>
      <c r="K49" s="156"/>
      <c r="L49" s="156"/>
      <c r="M49" s="137"/>
      <c r="N49" s="137"/>
      <c r="O49" s="137"/>
      <c r="P49" s="137"/>
      <c r="Q49" s="137"/>
      <c r="R49" s="137"/>
      <c r="S49" s="137"/>
    </row>
    <row r="50" spans="1:19" s="318" customFormat="1" ht="12">
      <c r="A50" s="137"/>
      <c r="B50" s="137"/>
      <c r="C50" s="156"/>
      <c r="D50" s="156"/>
      <c r="E50" s="156"/>
      <c r="F50" s="137"/>
      <c r="G50" s="155"/>
      <c r="H50" s="137"/>
      <c r="I50" s="137"/>
      <c r="J50" s="137"/>
      <c r="K50" s="156"/>
      <c r="L50" s="156"/>
      <c r="M50" s="137"/>
      <c r="N50" s="137"/>
      <c r="O50" s="137"/>
      <c r="P50" s="137"/>
      <c r="Q50" s="137"/>
      <c r="R50" s="137"/>
      <c r="S50" s="137"/>
    </row>
    <row r="51" spans="1:19" s="318" customFormat="1" ht="12">
      <c r="A51" s="137"/>
      <c r="B51" s="137"/>
      <c r="C51" s="156"/>
      <c r="D51" s="156"/>
      <c r="E51" s="156"/>
      <c r="F51" s="137"/>
      <c r="G51" s="316"/>
      <c r="H51" s="137"/>
      <c r="I51" s="137"/>
      <c r="J51" s="137"/>
      <c r="K51" s="156"/>
      <c r="L51" s="156"/>
      <c r="M51" s="137"/>
      <c r="N51" s="137"/>
      <c r="O51" s="137"/>
      <c r="P51" s="137"/>
      <c r="Q51" s="137"/>
      <c r="R51" s="137"/>
      <c r="S51" s="137"/>
    </row>
    <row r="52" spans="1:19" s="318" customFormat="1" ht="12">
      <c r="A52" s="137"/>
      <c r="B52" s="137"/>
      <c r="C52" s="156"/>
      <c r="D52" s="157"/>
      <c r="E52" s="155"/>
      <c r="F52" s="137"/>
      <c r="G52" s="137"/>
      <c r="H52" s="137"/>
      <c r="I52" s="137"/>
      <c r="J52" s="137"/>
      <c r="K52" s="156"/>
      <c r="L52" s="156"/>
      <c r="M52" s="137"/>
      <c r="N52" s="137"/>
      <c r="O52" s="137"/>
      <c r="P52" s="137"/>
      <c r="Q52" s="137"/>
      <c r="R52" s="137"/>
      <c r="S52" s="137"/>
    </row>
    <row r="53" spans="1:19" s="318" customFormat="1" ht="12">
      <c r="A53" s="137"/>
      <c r="B53" s="137"/>
      <c r="C53" s="156"/>
      <c r="D53" s="157"/>
      <c r="E53" s="157"/>
      <c r="F53" s="137"/>
      <c r="G53" s="137"/>
      <c r="H53" s="137"/>
      <c r="I53" s="137"/>
      <c r="J53" s="137"/>
      <c r="K53" s="156"/>
      <c r="L53" s="156"/>
      <c r="M53" s="137"/>
      <c r="N53" s="137"/>
      <c r="O53" s="137"/>
      <c r="P53" s="137"/>
      <c r="Q53" s="137"/>
      <c r="R53" s="137"/>
      <c r="S53" s="137"/>
    </row>
    <row r="54" spans="1:19" s="318" customFormat="1" ht="12">
      <c r="A54" s="137"/>
      <c r="B54" s="137"/>
      <c r="C54" s="155"/>
      <c r="D54" s="156"/>
      <c r="E54" s="156"/>
      <c r="F54" s="317"/>
      <c r="G54" s="317"/>
      <c r="H54" s="137"/>
      <c r="I54" s="137"/>
      <c r="J54" s="137"/>
      <c r="K54" s="156"/>
      <c r="L54" s="156"/>
      <c r="M54" s="137"/>
      <c r="N54" s="137"/>
      <c r="O54" s="137"/>
      <c r="P54" s="137"/>
      <c r="Q54" s="137"/>
      <c r="R54" s="137"/>
      <c r="S54" s="137"/>
    </row>
    <row r="55" spans="1:19" s="318" customFormat="1" ht="12">
      <c r="A55" s="137"/>
      <c r="B55" s="137"/>
      <c r="C55" s="156"/>
      <c r="D55" s="156"/>
      <c r="E55" s="156"/>
      <c r="F55" s="317"/>
      <c r="G55" s="137"/>
      <c r="H55" s="319"/>
      <c r="I55" s="137"/>
      <c r="J55" s="137"/>
      <c r="K55" s="156"/>
      <c r="L55" s="156"/>
      <c r="M55" s="137"/>
      <c r="N55" s="137"/>
      <c r="O55" s="137"/>
      <c r="P55" s="137"/>
      <c r="Q55" s="137"/>
      <c r="R55" s="137"/>
      <c r="S55" s="137"/>
    </row>
    <row r="56" spans="1:19" s="318" customFormat="1" ht="12">
      <c r="A56" s="137"/>
      <c r="B56" s="137"/>
      <c r="C56" s="156"/>
      <c r="D56" s="156"/>
      <c r="E56" s="156"/>
      <c r="F56" s="137"/>
      <c r="G56" s="155"/>
      <c r="H56" s="137"/>
      <c r="I56" s="137"/>
      <c r="J56" s="137"/>
      <c r="K56" s="156"/>
      <c r="L56" s="156"/>
      <c r="M56" s="137"/>
      <c r="N56" s="137"/>
      <c r="O56" s="137"/>
      <c r="P56" s="137"/>
      <c r="Q56" s="137"/>
      <c r="R56" s="137"/>
      <c r="S56" s="137"/>
    </row>
    <row r="57" spans="1:19" s="318" customFormat="1" ht="12">
      <c r="A57" s="137"/>
      <c r="B57" s="137"/>
      <c r="C57" s="156"/>
      <c r="D57" s="156"/>
      <c r="E57" s="156"/>
      <c r="F57" s="137"/>
      <c r="G57" s="137"/>
      <c r="H57" s="137"/>
      <c r="I57" s="137"/>
      <c r="J57" s="137"/>
      <c r="K57" s="156"/>
      <c r="L57" s="156"/>
      <c r="M57" s="137"/>
      <c r="N57" s="137"/>
      <c r="O57" s="137"/>
      <c r="P57" s="137"/>
      <c r="Q57" s="137"/>
      <c r="R57" s="137"/>
      <c r="S57" s="137"/>
    </row>
    <row r="58" spans="1:19" s="318" customFormat="1" ht="12">
      <c r="A58" s="137"/>
      <c r="B58" s="137"/>
      <c r="C58" s="156"/>
      <c r="D58" s="156"/>
      <c r="E58" s="156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19" s="318" customFormat="1" ht="12">
      <c r="A59" s="137"/>
      <c r="B59" s="137"/>
      <c r="C59" s="156"/>
      <c r="D59" s="156"/>
      <c r="E59" s="156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19" s="318" customFormat="1" ht="12">
      <c r="A60" s="137"/>
      <c r="B60" s="137"/>
      <c r="C60" s="155"/>
      <c r="D60" s="156"/>
      <c r="E60" s="156"/>
      <c r="F60" s="155"/>
      <c r="G60" s="156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19" s="318" customFormat="1" ht="12">
      <c r="A61" s="137"/>
      <c r="B61" s="137"/>
      <c r="C61" s="156"/>
      <c r="D61" s="156"/>
      <c r="E61" s="156"/>
      <c r="F61" s="156"/>
      <c r="G61" s="156"/>
      <c r="H61" s="319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</row>
    <row r="62" spans="1:19" s="318" customFormat="1" ht="12">
      <c r="A62" s="137"/>
      <c r="B62" s="137"/>
      <c r="C62" s="156"/>
      <c r="D62" s="156"/>
      <c r="E62" s="156"/>
      <c r="F62" s="137"/>
      <c r="G62" s="155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19" s="318" customFormat="1" ht="12">
      <c r="A63" s="137"/>
      <c r="B63" s="137"/>
      <c r="C63" s="156"/>
      <c r="D63" s="156"/>
      <c r="E63" s="156"/>
      <c r="F63" s="137"/>
      <c r="G63" s="316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</row>
    <row r="64" spans="1:19" s="318" customFormat="1" ht="12">
      <c r="A64" s="137"/>
      <c r="B64" s="137"/>
      <c r="C64" s="156"/>
      <c r="D64" s="157"/>
      <c r="E64" s="155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19" s="318" customFormat="1" ht="12">
      <c r="A65" s="137"/>
      <c r="B65" s="137"/>
      <c r="C65" s="156"/>
      <c r="D65" s="157"/>
      <c r="E65" s="15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s="318" customFormat="1" ht="12">
      <c r="A66" s="137"/>
      <c r="B66" s="137"/>
      <c r="C66" s="155"/>
      <c r="D66" s="156"/>
      <c r="E66" s="156"/>
      <c r="F66" s="317"/>
      <c r="G66" s="31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19" s="318" customFormat="1" ht="12">
      <c r="A67" s="137"/>
      <c r="B67" s="137"/>
      <c r="C67" s="156"/>
      <c r="D67" s="156"/>
      <c r="E67" s="156"/>
      <c r="F67" s="317"/>
      <c r="G67" s="137"/>
      <c r="H67" s="319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</row>
    <row r="68" spans="1:19" s="318" customFormat="1" ht="12">
      <c r="A68" s="137"/>
      <c r="B68" s="137"/>
      <c r="C68" s="156"/>
      <c r="D68" s="156"/>
      <c r="E68" s="156"/>
      <c r="F68" s="137"/>
      <c r="G68" s="155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</row>
    <row r="69" spans="1:19" s="318" customFormat="1" ht="12">
      <c r="A69" s="137"/>
      <c r="B69" s="137"/>
      <c r="C69" s="156"/>
      <c r="D69" s="156"/>
      <c r="E69" s="15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</row>
    <row r="70" spans="1:19" s="318" customFormat="1" ht="12">
      <c r="A70" s="137"/>
      <c r="B70" s="137"/>
      <c r="C70" s="156"/>
      <c r="D70" s="156"/>
      <c r="E70" s="156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</row>
    <row r="71" spans="1:18" s="318" customFormat="1" ht="12">
      <c r="A71" s="137"/>
      <c r="B71" s="137"/>
      <c r="C71" s="156"/>
      <c r="D71" s="156"/>
      <c r="E71" s="156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</row>
    <row r="72" spans="1:18" s="318" customFormat="1" ht="12">
      <c r="A72" s="137"/>
      <c r="B72" s="137"/>
      <c r="C72" s="155"/>
      <c r="D72" s="156"/>
      <c r="E72" s="156"/>
      <c r="F72" s="155"/>
      <c r="G72" s="156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</row>
    <row r="73" spans="1:18" s="318" customFormat="1" ht="12">
      <c r="A73" s="137"/>
      <c r="B73" s="137"/>
      <c r="C73" s="156"/>
      <c r="D73" s="156"/>
      <c r="E73" s="156"/>
      <c r="F73" s="156"/>
      <c r="G73" s="156"/>
      <c r="H73" s="319"/>
      <c r="I73" s="137"/>
      <c r="J73" s="137"/>
      <c r="K73" s="137"/>
      <c r="L73" s="137"/>
      <c r="M73" s="137"/>
      <c r="N73" s="137"/>
      <c r="O73" s="137"/>
      <c r="P73" s="137"/>
      <c r="Q73" s="137"/>
      <c r="R73" s="137"/>
    </row>
    <row r="74" spans="1:18" s="318" customFormat="1" ht="12">
      <c r="A74" s="137"/>
      <c r="B74" s="137"/>
      <c r="C74" s="156"/>
      <c r="D74" s="156"/>
      <c r="E74" s="156"/>
      <c r="F74" s="137"/>
      <c r="G74" s="155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</row>
    <row r="75" spans="1:18" s="318" customFormat="1" ht="12">
      <c r="A75" s="137"/>
      <c r="B75" s="137"/>
      <c r="C75" s="156"/>
      <c r="D75" s="156"/>
      <c r="E75" s="156"/>
      <c r="F75" s="137"/>
      <c r="G75" s="316"/>
      <c r="H75" s="137"/>
      <c r="I75" s="137"/>
      <c r="J75" s="137"/>
      <c r="K75" s="156"/>
      <c r="L75" s="137"/>
      <c r="M75" s="137"/>
      <c r="N75" s="137"/>
      <c r="O75" s="137"/>
      <c r="P75" s="137"/>
      <c r="Q75" s="137"/>
      <c r="R75" s="137"/>
    </row>
    <row r="76" spans="1:18" s="318" customFormat="1" ht="12">
      <c r="A76" s="137"/>
      <c r="B76" s="137"/>
      <c r="C76" s="156"/>
      <c r="D76" s="157"/>
      <c r="E76" s="155"/>
      <c r="F76" s="137"/>
      <c r="G76" s="137"/>
      <c r="H76" s="137"/>
      <c r="I76" s="137"/>
      <c r="J76" s="137"/>
      <c r="K76" s="156"/>
      <c r="L76" s="137"/>
      <c r="M76" s="137"/>
      <c r="N76" s="137"/>
      <c r="O76" s="137"/>
      <c r="P76" s="137"/>
      <c r="Q76" s="137"/>
      <c r="R76" s="137"/>
    </row>
    <row r="77" spans="1:18" s="318" customFormat="1" ht="12">
      <c r="A77" s="137"/>
      <c r="B77" s="137"/>
      <c r="C77" s="156"/>
      <c r="D77" s="157"/>
      <c r="E77" s="157"/>
      <c r="F77" s="137"/>
      <c r="G77" s="137"/>
      <c r="H77" s="137"/>
      <c r="I77" s="137"/>
      <c r="J77" s="137"/>
      <c r="K77" s="156"/>
      <c r="L77" s="137"/>
      <c r="M77" s="137"/>
      <c r="N77" s="137"/>
      <c r="O77" s="137"/>
      <c r="P77" s="137"/>
      <c r="Q77" s="137"/>
      <c r="R77" s="137"/>
    </row>
    <row r="78" spans="1:18" s="318" customFormat="1" ht="12">
      <c r="A78" s="320"/>
      <c r="B78" s="137"/>
      <c r="C78" s="137"/>
      <c r="D78" s="137"/>
      <c r="E78" s="137"/>
      <c r="F78" s="137"/>
      <c r="G78" s="137"/>
      <c r="H78" s="137"/>
      <c r="I78" s="137"/>
      <c r="J78" s="137"/>
      <c r="K78" s="156"/>
      <c r="L78" s="137"/>
      <c r="M78" s="137"/>
      <c r="N78" s="137"/>
      <c r="O78" s="137"/>
      <c r="P78" s="137"/>
      <c r="Q78" s="137"/>
      <c r="R78" s="137"/>
    </row>
    <row r="79" spans="1:18" s="318" customFormat="1" ht="12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56"/>
      <c r="L79" s="137"/>
      <c r="M79" s="137"/>
      <c r="N79" s="137"/>
      <c r="O79" s="137"/>
      <c r="P79" s="137"/>
      <c r="Q79" s="137"/>
      <c r="R79" s="137"/>
    </row>
    <row r="80" spans="1:18" s="318" customFormat="1" ht="12">
      <c r="A80" s="137"/>
      <c r="B80" s="137"/>
      <c r="C80" s="31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</row>
    <row r="81" spans="1:18" s="318" customFormat="1" ht="12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</row>
    <row r="82" spans="1:18" s="318" customFormat="1" ht="12">
      <c r="A82" s="137"/>
      <c r="B82" s="137"/>
      <c r="C82" s="317"/>
      <c r="D82" s="137"/>
      <c r="E82" s="137"/>
      <c r="F82" s="137"/>
      <c r="G82" s="137"/>
      <c r="H82" s="137"/>
      <c r="I82" s="137"/>
      <c r="J82" s="137"/>
      <c r="K82" s="317"/>
      <c r="L82" s="137"/>
      <c r="M82" s="137"/>
      <c r="N82" s="137"/>
      <c r="O82" s="137"/>
      <c r="P82" s="137"/>
      <c r="Q82" s="137"/>
      <c r="R82" s="137"/>
    </row>
    <row r="83" spans="2:18" s="318" customFormat="1" ht="12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</row>
    <row r="84" spans="1:18" s="318" customFormat="1" ht="12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</row>
    <row r="85" spans="1:18" s="318" customFormat="1" ht="12">
      <c r="A85" s="137"/>
      <c r="B85" s="137"/>
      <c r="C85" s="155"/>
      <c r="D85" s="156"/>
      <c r="E85" s="156"/>
      <c r="F85" s="137"/>
      <c r="G85" s="317"/>
      <c r="H85" s="137"/>
      <c r="I85" s="137"/>
      <c r="J85" s="137"/>
      <c r="K85" s="155"/>
      <c r="L85" s="156"/>
      <c r="M85" s="156"/>
      <c r="N85" s="155"/>
      <c r="O85" s="156"/>
      <c r="P85" s="137"/>
      <c r="Q85" s="137"/>
      <c r="R85" s="137"/>
    </row>
    <row r="86" spans="1:18" s="318" customFormat="1" ht="12">
      <c r="A86" s="137"/>
      <c r="B86" s="137"/>
      <c r="C86" s="156"/>
      <c r="D86" s="156"/>
      <c r="E86" s="156"/>
      <c r="F86" s="317"/>
      <c r="G86" s="137"/>
      <c r="H86" s="319"/>
      <c r="I86" s="137"/>
      <c r="J86" s="137"/>
      <c r="K86" s="156"/>
      <c r="L86" s="156"/>
      <c r="M86" s="156"/>
      <c r="N86" s="156"/>
      <c r="O86" s="156"/>
      <c r="P86" s="319"/>
      <c r="Q86" s="137"/>
      <c r="R86" s="137"/>
    </row>
    <row r="87" spans="1:18" s="318" customFormat="1" ht="12">
      <c r="A87" s="137"/>
      <c r="B87" s="137"/>
      <c r="C87" s="155"/>
      <c r="D87" s="156"/>
      <c r="E87" s="156"/>
      <c r="F87" s="137"/>
      <c r="G87" s="317"/>
      <c r="H87" s="137"/>
      <c r="I87" s="137"/>
      <c r="J87" s="137"/>
      <c r="K87" s="156"/>
      <c r="L87" s="156"/>
      <c r="M87" s="156"/>
      <c r="N87" s="137"/>
      <c r="O87" s="155"/>
      <c r="P87" s="137"/>
      <c r="Q87" s="137"/>
      <c r="R87" s="137"/>
    </row>
    <row r="88" spans="1:18" s="318" customFormat="1" ht="12">
      <c r="A88" s="137"/>
      <c r="B88" s="137"/>
      <c r="C88" s="156"/>
      <c r="D88" s="156"/>
      <c r="E88" s="156"/>
      <c r="F88" s="317"/>
      <c r="G88" s="137"/>
      <c r="H88" s="319"/>
      <c r="I88" s="137"/>
      <c r="J88" s="137"/>
      <c r="K88" s="156"/>
      <c r="L88" s="156"/>
      <c r="M88" s="156"/>
      <c r="N88" s="137"/>
      <c r="O88" s="316"/>
      <c r="P88" s="137"/>
      <c r="Q88" s="137"/>
      <c r="R88" s="137"/>
    </row>
    <row r="89" spans="1:18" s="318" customFormat="1" ht="12">
      <c r="A89" s="137"/>
      <c r="B89" s="137"/>
      <c r="C89" s="155"/>
      <c r="D89" s="156"/>
      <c r="E89" s="156"/>
      <c r="F89" s="137"/>
      <c r="G89" s="317"/>
      <c r="H89" s="137"/>
      <c r="I89" s="137"/>
      <c r="J89" s="137"/>
      <c r="K89" s="156"/>
      <c r="L89" s="137"/>
      <c r="M89" s="137"/>
      <c r="N89" s="137"/>
      <c r="O89" s="137"/>
      <c r="P89" s="137"/>
      <c r="Q89" s="137"/>
      <c r="R89" s="137"/>
    </row>
    <row r="90" spans="1:18" s="318" customFormat="1" ht="12">
      <c r="A90" s="137"/>
      <c r="B90" s="137"/>
      <c r="C90" s="156"/>
      <c r="D90" s="156"/>
      <c r="E90" s="156"/>
      <c r="F90" s="317"/>
      <c r="G90" s="137"/>
      <c r="H90" s="319"/>
      <c r="I90" s="137"/>
      <c r="J90" s="137"/>
      <c r="K90" s="156"/>
      <c r="L90" s="137"/>
      <c r="M90" s="137"/>
      <c r="N90" s="137"/>
      <c r="O90" s="137"/>
      <c r="P90" s="137"/>
      <c r="Q90" s="137"/>
      <c r="R90" s="137"/>
    </row>
    <row r="91" spans="1:18" s="318" customFormat="1" ht="12">
      <c r="A91" s="137"/>
      <c r="B91" s="137"/>
      <c r="C91" s="155"/>
      <c r="D91" s="156"/>
      <c r="E91" s="156"/>
      <c r="F91" s="137"/>
      <c r="G91" s="317"/>
      <c r="H91" s="137"/>
      <c r="I91" s="137"/>
      <c r="J91" s="137"/>
      <c r="K91" s="155"/>
      <c r="L91" s="156"/>
      <c r="M91" s="156"/>
      <c r="N91" s="317"/>
      <c r="O91" s="317"/>
      <c r="P91" s="137"/>
      <c r="Q91" s="137"/>
      <c r="R91" s="137"/>
    </row>
    <row r="92" spans="1:18" s="318" customFormat="1" ht="12">
      <c r="A92" s="137"/>
      <c r="B92" s="137"/>
      <c r="C92" s="156"/>
      <c r="D92" s="156"/>
      <c r="E92" s="156"/>
      <c r="F92" s="317"/>
      <c r="G92" s="137"/>
      <c r="H92" s="319"/>
      <c r="I92" s="137"/>
      <c r="J92" s="137"/>
      <c r="K92" s="156"/>
      <c r="L92" s="156"/>
      <c r="M92" s="156"/>
      <c r="N92" s="317"/>
      <c r="O92" s="137"/>
      <c r="P92" s="319"/>
      <c r="Q92" s="137"/>
      <c r="R92" s="137"/>
    </row>
    <row r="93" spans="1:18" s="318" customFormat="1" ht="12">
      <c r="A93" s="137"/>
      <c r="B93" s="137"/>
      <c r="C93" s="155"/>
      <c r="D93" s="156"/>
      <c r="E93" s="156"/>
      <c r="F93" s="137"/>
      <c r="G93" s="317"/>
      <c r="H93" s="137"/>
      <c r="I93" s="137"/>
      <c r="J93" s="155"/>
      <c r="K93" s="156"/>
      <c r="L93" s="156"/>
      <c r="M93" s="156"/>
      <c r="N93" s="137"/>
      <c r="O93" s="155"/>
      <c r="P93" s="137"/>
      <c r="Q93" s="137"/>
      <c r="R93" s="137"/>
    </row>
    <row r="94" spans="1:18" s="318" customFormat="1" ht="12">
      <c r="A94" s="137"/>
      <c r="B94" s="137"/>
      <c r="C94" s="156"/>
      <c r="D94" s="156"/>
      <c r="E94" s="156"/>
      <c r="F94" s="317"/>
      <c r="G94" s="137"/>
      <c r="H94" s="319"/>
      <c r="I94" s="137"/>
      <c r="J94" s="157"/>
      <c r="K94" s="156"/>
      <c r="L94" s="156"/>
      <c r="M94" s="156"/>
      <c r="N94" s="137"/>
      <c r="O94" s="137"/>
      <c r="P94" s="137"/>
      <c r="Q94" s="137"/>
      <c r="R94" s="137"/>
    </row>
    <row r="95" spans="1:18" s="318" customFormat="1" ht="12">
      <c r="A95" s="137"/>
      <c r="B95" s="137"/>
      <c r="C95" s="155"/>
      <c r="D95" s="156"/>
      <c r="E95" s="156"/>
      <c r="F95" s="137"/>
      <c r="G95" s="317"/>
      <c r="H95" s="137"/>
      <c r="I95" s="137"/>
      <c r="J95" s="156"/>
      <c r="K95" s="156"/>
      <c r="L95" s="156"/>
      <c r="M95" s="156"/>
      <c r="N95" s="157"/>
      <c r="O95" s="155"/>
      <c r="P95" s="137"/>
      <c r="Q95" s="137"/>
      <c r="R95" s="137"/>
    </row>
    <row r="96" spans="1:18" s="318" customFormat="1" ht="12">
      <c r="A96" s="137"/>
      <c r="B96" s="137"/>
      <c r="C96" s="156"/>
      <c r="D96" s="156"/>
      <c r="E96" s="156"/>
      <c r="F96" s="317"/>
      <c r="G96" s="137"/>
      <c r="H96" s="319"/>
      <c r="I96" s="137"/>
      <c r="J96" s="137"/>
      <c r="K96" s="156"/>
      <c r="L96" s="156"/>
      <c r="M96" s="156"/>
      <c r="N96" s="157"/>
      <c r="O96" s="157"/>
      <c r="P96" s="137"/>
      <c r="Q96" s="137"/>
      <c r="R96" s="137"/>
    </row>
    <row r="97" spans="1:18" s="318" customFormat="1" ht="12">
      <c r="A97" s="137"/>
      <c r="B97" s="137"/>
      <c r="C97" s="155"/>
      <c r="D97" s="156"/>
      <c r="E97" s="156"/>
      <c r="F97" s="137"/>
      <c r="G97" s="317"/>
      <c r="H97" s="137"/>
      <c r="I97" s="137"/>
      <c r="J97" s="137"/>
      <c r="K97" s="155"/>
      <c r="L97" s="156"/>
      <c r="M97" s="156"/>
      <c r="N97" s="155"/>
      <c r="O97" s="156"/>
      <c r="P97" s="137"/>
      <c r="Q97" s="137"/>
      <c r="R97" s="137"/>
    </row>
    <row r="98" spans="1:18" s="318" customFormat="1" ht="12">
      <c r="A98" s="137"/>
      <c r="B98" s="137"/>
      <c r="C98" s="156"/>
      <c r="D98" s="156"/>
      <c r="E98" s="156"/>
      <c r="F98" s="317"/>
      <c r="G98" s="137"/>
      <c r="H98" s="319"/>
      <c r="I98" s="137"/>
      <c r="J98" s="137"/>
      <c r="K98" s="156"/>
      <c r="L98" s="156"/>
      <c r="M98" s="156"/>
      <c r="N98" s="156"/>
      <c r="O98" s="156"/>
      <c r="P98" s="319"/>
      <c r="Q98" s="137"/>
      <c r="R98" s="137"/>
    </row>
    <row r="99" spans="1:18" s="318" customFormat="1" ht="12">
      <c r="A99" s="137"/>
      <c r="B99" s="137"/>
      <c r="C99" s="155"/>
      <c r="D99" s="156"/>
      <c r="E99" s="156"/>
      <c r="F99" s="137"/>
      <c r="G99" s="317"/>
      <c r="H99" s="137"/>
      <c r="I99" s="137"/>
      <c r="J99" s="137"/>
      <c r="K99" s="156"/>
      <c r="L99" s="156"/>
      <c r="M99" s="156"/>
      <c r="N99" s="137"/>
      <c r="O99" s="155"/>
      <c r="P99" s="137"/>
      <c r="Q99" s="137"/>
      <c r="R99" s="137"/>
    </row>
    <row r="100" spans="1:18" s="318" customFormat="1" ht="12">
      <c r="A100" s="137"/>
      <c r="B100" s="137"/>
      <c r="C100" s="156"/>
      <c r="D100" s="156"/>
      <c r="E100" s="156"/>
      <c r="F100" s="317"/>
      <c r="G100" s="137"/>
      <c r="H100" s="319"/>
      <c r="I100" s="137"/>
      <c r="J100" s="137"/>
      <c r="K100" s="156"/>
      <c r="L100" s="156"/>
      <c r="M100" s="156"/>
      <c r="N100" s="137"/>
      <c r="O100" s="316"/>
      <c r="P100" s="137"/>
      <c r="Q100" s="137"/>
      <c r="R100" s="137"/>
    </row>
    <row r="101" spans="1:18" s="318" customFormat="1" ht="12">
      <c r="A101" s="137"/>
      <c r="B101" s="137"/>
      <c r="C101" s="155"/>
      <c r="D101" s="156"/>
      <c r="E101" s="156"/>
      <c r="F101" s="137"/>
      <c r="G101" s="317"/>
      <c r="H101" s="137"/>
      <c r="I101" s="137"/>
      <c r="J101" s="137"/>
      <c r="K101" s="156"/>
      <c r="L101" s="157"/>
      <c r="M101" s="155"/>
      <c r="N101" s="137"/>
      <c r="O101" s="137"/>
      <c r="P101" s="137"/>
      <c r="Q101" s="137"/>
      <c r="R101" s="137"/>
    </row>
    <row r="102" spans="1:18" s="318" customFormat="1" ht="12">
      <c r="A102" s="137"/>
      <c r="B102" s="137"/>
      <c r="C102" s="156"/>
      <c r="D102" s="156"/>
      <c r="E102" s="156"/>
      <c r="F102" s="317"/>
      <c r="G102" s="137"/>
      <c r="H102" s="319"/>
      <c r="I102" s="137"/>
      <c r="J102" s="137"/>
      <c r="K102" s="156"/>
      <c r="L102" s="157"/>
      <c r="M102" s="157"/>
      <c r="N102" s="137"/>
      <c r="O102" s="137"/>
      <c r="P102" s="137"/>
      <c r="Q102" s="137"/>
      <c r="R102" s="137"/>
    </row>
    <row r="103" spans="1:18" s="318" customFormat="1" ht="12">
      <c r="A103" s="137"/>
      <c r="B103" s="137"/>
      <c r="C103" s="155"/>
      <c r="D103" s="156"/>
      <c r="E103" s="156"/>
      <c r="F103" s="137"/>
      <c r="G103" s="317"/>
      <c r="H103" s="137"/>
      <c r="I103" s="137"/>
      <c r="J103" s="137"/>
      <c r="K103" s="155"/>
      <c r="L103" s="156"/>
      <c r="M103" s="156"/>
      <c r="N103" s="317"/>
      <c r="O103" s="317"/>
      <c r="P103" s="137"/>
      <c r="Q103" s="137"/>
      <c r="R103" s="137"/>
    </row>
    <row r="104" spans="1:18" s="318" customFormat="1" ht="12">
      <c r="A104" s="137"/>
      <c r="B104" s="137"/>
      <c r="C104" s="156"/>
      <c r="D104" s="156"/>
      <c r="E104" s="156"/>
      <c r="F104" s="317"/>
      <c r="G104" s="137"/>
      <c r="H104" s="319"/>
      <c r="I104" s="137"/>
      <c r="J104" s="137"/>
      <c r="K104" s="156"/>
      <c r="L104" s="156"/>
      <c r="M104" s="156"/>
      <c r="N104" s="317"/>
      <c r="O104" s="137"/>
      <c r="P104" s="319"/>
      <c r="Q104" s="137"/>
      <c r="R104" s="137"/>
    </row>
    <row r="105" spans="1:18" s="318" customFormat="1" ht="12">
      <c r="A105" s="137"/>
      <c r="B105" s="137"/>
      <c r="C105" s="155"/>
      <c r="D105" s="156"/>
      <c r="E105" s="156"/>
      <c r="F105" s="137"/>
      <c r="G105" s="317"/>
      <c r="H105" s="137"/>
      <c r="I105" s="137"/>
      <c r="J105" s="137"/>
      <c r="K105" s="156"/>
      <c r="L105" s="156"/>
      <c r="M105" s="156"/>
      <c r="N105" s="137"/>
      <c r="O105" s="155"/>
      <c r="P105" s="137"/>
      <c r="Q105" s="137"/>
      <c r="R105" s="137"/>
    </row>
    <row r="106" spans="1:18" s="318" customFormat="1" ht="12">
      <c r="A106" s="137"/>
      <c r="B106" s="137"/>
      <c r="C106" s="156"/>
      <c r="D106" s="156"/>
      <c r="E106" s="156"/>
      <c r="F106" s="317"/>
      <c r="G106" s="137"/>
      <c r="H106" s="319"/>
      <c r="I106" s="137"/>
      <c r="J106" s="137"/>
      <c r="K106" s="156"/>
      <c r="L106" s="156"/>
      <c r="M106" s="156"/>
      <c r="N106" s="137"/>
      <c r="O106" s="137"/>
      <c r="P106" s="137"/>
      <c r="Q106" s="137"/>
      <c r="R106" s="137"/>
    </row>
    <row r="107" spans="1:18" s="318" customFormat="1" ht="12">
      <c r="A107" s="137"/>
      <c r="B107" s="137"/>
      <c r="C107" s="155"/>
      <c r="D107" s="156"/>
      <c r="E107" s="156"/>
      <c r="F107" s="137"/>
      <c r="G107" s="317"/>
      <c r="H107" s="137"/>
      <c r="I107" s="137"/>
      <c r="J107" s="137"/>
      <c r="K107" s="156"/>
      <c r="L107" s="156"/>
      <c r="M107" s="156"/>
      <c r="N107" s="157"/>
      <c r="O107" s="137"/>
      <c r="P107" s="137"/>
      <c r="Q107" s="137"/>
      <c r="R107" s="137"/>
    </row>
    <row r="108" spans="1:18" s="318" customFormat="1" ht="12">
      <c r="A108" s="137"/>
      <c r="B108" s="137"/>
      <c r="C108" s="156"/>
      <c r="D108" s="156"/>
      <c r="E108" s="156"/>
      <c r="F108" s="317"/>
      <c r="G108" s="137"/>
      <c r="H108" s="319"/>
      <c r="I108" s="137"/>
      <c r="J108" s="137"/>
      <c r="K108" s="156"/>
      <c r="L108" s="156"/>
      <c r="M108" s="156"/>
      <c r="N108" s="157"/>
      <c r="O108" s="137"/>
      <c r="P108" s="137"/>
      <c r="Q108" s="137"/>
      <c r="R108" s="137"/>
    </row>
    <row r="109" spans="1:18" s="318" customFormat="1" ht="12">
      <c r="A109" s="137"/>
      <c r="B109" s="137"/>
      <c r="C109" s="155"/>
      <c r="D109" s="156"/>
      <c r="E109" s="156"/>
      <c r="F109" s="137"/>
      <c r="G109" s="317"/>
      <c r="H109" s="137"/>
      <c r="I109" s="137"/>
      <c r="J109" s="137"/>
      <c r="K109" s="155"/>
      <c r="L109" s="156"/>
      <c r="M109" s="156"/>
      <c r="N109" s="155"/>
      <c r="O109" s="156"/>
      <c r="P109" s="137"/>
      <c r="Q109" s="137"/>
      <c r="R109" s="137"/>
    </row>
    <row r="110" spans="1:18" s="318" customFormat="1" ht="12">
      <c r="A110" s="137"/>
      <c r="B110" s="137"/>
      <c r="C110" s="156"/>
      <c r="D110" s="156"/>
      <c r="E110" s="156"/>
      <c r="F110" s="317"/>
      <c r="G110" s="137"/>
      <c r="H110" s="319"/>
      <c r="I110" s="137"/>
      <c r="J110" s="137"/>
      <c r="K110" s="156"/>
      <c r="L110" s="156"/>
      <c r="M110" s="156"/>
      <c r="N110" s="156"/>
      <c r="O110" s="156"/>
      <c r="P110" s="319"/>
      <c r="Q110" s="137"/>
      <c r="R110" s="137"/>
    </row>
    <row r="111" spans="1:18" s="318" customFormat="1" ht="12">
      <c r="A111" s="137"/>
      <c r="B111" s="137"/>
      <c r="C111" s="155"/>
      <c r="D111" s="156"/>
      <c r="E111" s="156"/>
      <c r="F111" s="137"/>
      <c r="G111" s="317"/>
      <c r="H111" s="137"/>
      <c r="I111" s="137"/>
      <c r="J111" s="137"/>
      <c r="K111" s="156"/>
      <c r="L111" s="156"/>
      <c r="M111" s="156"/>
      <c r="N111" s="137"/>
      <c r="O111" s="155"/>
      <c r="P111" s="137"/>
      <c r="Q111" s="137"/>
      <c r="R111" s="137"/>
    </row>
    <row r="112" spans="1:18" s="318" customFormat="1" ht="12">
      <c r="A112" s="137"/>
      <c r="B112" s="137"/>
      <c r="C112" s="156"/>
      <c r="D112" s="156"/>
      <c r="E112" s="156"/>
      <c r="F112" s="317"/>
      <c r="G112" s="137"/>
      <c r="H112" s="319"/>
      <c r="I112" s="137"/>
      <c r="J112" s="137"/>
      <c r="K112" s="156"/>
      <c r="L112" s="156"/>
      <c r="M112" s="156"/>
      <c r="N112" s="137"/>
      <c r="O112" s="316"/>
      <c r="P112" s="137"/>
      <c r="Q112" s="137"/>
      <c r="R112" s="137"/>
    </row>
    <row r="113" spans="1:18" s="318" customFormat="1" ht="12">
      <c r="A113" s="137"/>
      <c r="B113" s="137"/>
      <c r="C113" s="155"/>
      <c r="D113" s="156"/>
      <c r="E113" s="156"/>
      <c r="F113" s="137"/>
      <c r="G113" s="317"/>
      <c r="H113" s="137"/>
      <c r="I113" s="137"/>
      <c r="J113" s="137"/>
      <c r="K113" s="156"/>
      <c r="L113" s="157"/>
      <c r="M113" s="155"/>
      <c r="N113" s="137"/>
      <c r="O113" s="137"/>
      <c r="P113" s="137"/>
      <c r="Q113" s="137"/>
      <c r="R113" s="137"/>
    </row>
    <row r="114" spans="1:18" s="318" customFormat="1" ht="12">
      <c r="A114" s="137"/>
      <c r="B114" s="137"/>
      <c r="C114" s="156"/>
      <c r="D114" s="156"/>
      <c r="E114" s="156"/>
      <c r="F114" s="317"/>
      <c r="G114" s="137"/>
      <c r="H114" s="319"/>
      <c r="I114" s="137"/>
      <c r="J114" s="137"/>
      <c r="K114" s="156"/>
      <c r="L114" s="157"/>
      <c r="M114" s="157"/>
      <c r="N114" s="137"/>
      <c r="O114" s="137"/>
      <c r="P114" s="137"/>
      <c r="Q114" s="137"/>
      <c r="R114" s="137"/>
    </row>
    <row r="115" spans="1:18" s="318" customFormat="1" ht="12">
      <c r="A115" s="137"/>
      <c r="B115" s="137"/>
      <c r="C115" s="155"/>
      <c r="D115" s="156"/>
      <c r="E115" s="156"/>
      <c r="F115" s="137"/>
      <c r="G115" s="317"/>
      <c r="H115" s="137"/>
      <c r="I115" s="137"/>
      <c r="J115" s="137"/>
      <c r="K115" s="155"/>
      <c r="L115" s="156"/>
      <c r="M115" s="156"/>
      <c r="N115" s="317"/>
      <c r="O115" s="317"/>
      <c r="P115" s="137"/>
      <c r="Q115" s="137"/>
      <c r="R115" s="137"/>
    </row>
    <row r="116" spans="1:18" s="318" customFormat="1" ht="12">
      <c r="A116" s="137"/>
      <c r="B116" s="137"/>
      <c r="C116" s="156"/>
      <c r="D116" s="156"/>
      <c r="E116" s="156"/>
      <c r="F116" s="317"/>
      <c r="G116" s="137"/>
      <c r="H116" s="319"/>
      <c r="I116" s="137"/>
      <c r="J116" s="137"/>
      <c r="K116" s="156"/>
      <c r="L116" s="156"/>
      <c r="M116" s="156"/>
      <c r="N116" s="317"/>
      <c r="O116" s="137"/>
      <c r="P116" s="319"/>
      <c r="Q116" s="137"/>
      <c r="R116" s="137"/>
    </row>
    <row r="117" spans="1:18" s="318" customFormat="1" ht="12">
      <c r="A117" s="137"/>
      <c r="B117" s="137"/>
      <c r="C117" s="155"/>
      <c r="D117" s="156"/>
      <c r="E117" s="156"/>
      <c r="F117" s="137"/>
      <c r="G117" s="317"/>
      <c r="H117" s="137"/>
      <c r="I117" s="137"/>
      <c r="J117" s="137"/>
      <c r="K117" s="156"/>
      <c r="L117" s="156"/>
      <c r="M117" s="156"/>
      <c r="N117" s="137"/>
      <c r="O117" s="155"/>
      <c r="P117" s="137"/>
      <c r="Q117" s="137"/>
      <c r="R117" s="137"/>
    </row>
    <row r="118" spans="1:18" s="318" customFormat="1" ht="12">
      <c r="A118" s="137"/>
      <c r="B118" s="137"/>
      <c r="C118" s="156"/>
      <c r="D118" s="156"/>
      <c r="E118" s="156"/>
      <c r="F118" s="317"/>
      <c r="G118" s="137"/>
      <c r="H118" s="319"/>
      <c r="I118" s="137"/>
      <c r="J118" s="137"/>
      <c r="K118" s="156"/>
      <c r="L118" s="156"/>
      <c r="M118" s="156"/>
      <c r="N118" s="137"/>
      <c r="O118" s="137"/>
      <c r="P118" s="137"/>
      <c r="Q118" s="137"/>
      <c r="R118" s="137"/>
    </row>
    <row r="119" spans="1:18" s="318" customFormat="1" ht="12">
      <c r="A119" s="137"/>
      <c r="B119" s="137"/>
      <c r="C119" s="155"/>
      <c r="D119" s="156"/>
      <c r="E119" s="156"/>
      <c r="F119" s="137"/>
      <c r="G119" s="317"/>
      <c r="H119" s="137"/>
      <c r="I119" s="137"/>
      <c r="J119" s="137"/>
      <c r="K119" s="156"/>
      <c r="L119" s="156"/>
      <c r="M119" s="156"/>
      <c r="N119" s="157"/>
      <c r="O119" s="137"/>
      <c r="P119" s="137"/>
      <c r="Q119" s="137"/>
      <c r="R119" s="137"/>
    </row>
    <row r="120" spans="1:18" s="318" customFormat="1" ht="12">
      <c r="A120" s="137"/>
      <c r="B120" s="137"/>
      <c r="C120" s="156"/>
      <c r="D120" s="156"/>
      <c r="E120" s="156"/>
      <c r="F120" s="317"/>
      <c r="G120" s="137"/>
      <c r="H120" s="319"/>
      <c r="I120" s="137"/>
      <c r="J120" s="137"/>
      <c r="K120" s="156"/>
      <c r="L120" s="156"/>
      <c r="M120" s="156"/>
      <c r="N120" s="157"/>
      <c r="O120" s="137"/>
      <c r="P120" s="137"/>
      <c r="Q120" s="137"/>
      <c r="R120" s="137"/>
    </row>
    <row r="121" spans="1:18" s="318" customFormat="1" ht="12">
      <c r="A121" s="137"/>
      <c r="B121" s="137"/>
      <c r="C121" s="155"/>
      <c r="D121" s="156"/>
      <c r="E121" s="156"/>
      <c r="F121" s="137"/>
      <c r="G121" s="317"/>
      <c r="H121" s="137"/>
      <c r="I121" s="137"/>
      <c r="J121" s="137"/>
      <c r="K121" s="155"/>
      <c r="L121" s="156"/>
      <c r="M121" s="156"/>
      <c r="N121" s="155"/>
      <c r="O121" s="156"/>
      <c r="P121" s="137"/>
      <c r="Q121" s="137"/>
      <c r="R121" s="137"/>
    </row>
    <row r="122" spans="1:18" s="318" customFormat="1" ht="12">
      <c r="A122" s="137"/>
      <c r="B122" s="137"/>
      <c r="C122" s="156"/>
      <c r="D122" s="156"/>
      <c r="E122" s="156"/>
      <c r="F122" s="317"/>
      <c r="G122" s="137"/>
      <c r="H122" s="319"/>
      <c r="I122" s="137"/>
      <c r="J122" s="137"/>
      <c r="K122" s="156"/>
      <c r="L122" s="156"/>
      <c r="M122" s="156"/>
      <c r="N122" s="156"/>
      <c r="O122" s="156"/>
      <c r="P122" s="319"/>
      <c r="Q122" s="137"/>
      <c r="R122" s="137"/>
    </row>
    <row r="123" spans="1:18" s="318" customFormat="1" ht="12">
      <c r="A123" s="137"/>
      <c r="B123" s="137"/>
      <c r="C123" s="155"/>
      <c r="D123" s="156"/>
      <c r="E123" s="156"/>
      <c r="F123" s="137"/>
      <c r="G123" s="317"/>
      <c r="H123" s="137"/>
      <c r="I123" s="137"/>
      <c r="J123" s="137"/>
      <c r="K123" s="156"/>
      <c r="L123" s="156"/>
      <c r="M123" s="156"/>
      <c r="N123" s="137"/>
      <c r="O123" s="155"/>
      <c r="P123" s="137"/>
      <c r="Q123" s="137"/>
      <c r="R123" s="137"/>
    </row>
    <row r="124" spans="1:18" s="318" customFormat="1" ht="12">
      <c r="A124" s="137"/>
      <c r="B124" s="137"/>
      <c r="C124" s="156"/>
      <c r="D124" s="156"/>
      <c r="E124" s="156"/>
      <c r="F124" s="317"/>
      <c r="G124" s="137"/>
      <c r="H124" s="319"/>
      <c r="I124" s="137"/>
      <c r="J124" s="137"/>
      <c r="K124" s="156"/>
      <c r="L124" s="156"/>
      <c r="M124" s="156"/>
      <c r="N124" s="137"/>
      <c r="O124" s="316"/>
      <c r="P124" s="137"/>
      <c r="Q124" s="137"/>
      <c r="R124" s="137"/>
    </row>
    <row r="125" spans="1:18" s="318" customFormat="1" ht="12">
      <c r="A125" s="137"/>
      <c r="B125" s="137"/>
      <c r="C125" s="155"/>
      <c r="D125" s="156"/>
      <c r="E125" s="156"/>
      <c r="F125" s="137"/>
      <c r="G125" s="317"/>
      <c r="H125" s="137"/>
      <c r="I125" s="137"/>
      <c r="J125" s="137"/>
      <c r="K125" s="156"/>
      <c r="L125" s="157"/>
      <c r="M125" s="155"/>
      <c r="N125" s="137"/>
      <c r="O125" s="137"/>
      <c r="P125" s="137"/>
      <c r="Q125" s="137"/>
      <c r="R125" s="137"/>
    </row>
    <row r="126" spans="1:18" s="318" customFormat="1" ht="12">
      <c r="A126" s="137"/>
      <c r="B126" s="137"/>
      <c r="C126" s="156"/>
      <c r="D126" s="156"/>
      <c r="E126" s="156"/>
      <c r="F126" s="317"/>
      <c r="G126" s="137"/>
      <c r="H126" s="319"/>
      <c r="I126" s="137"/>
      <c r="J126" s="137"/>
      <c r="K126" s="156"/>
      <c r="L126" s="157"/>
      <c r="M126" s="157"/>
      <c r="N126" s="137"/>
      <c r="O126" s="137"/>
      <c r="P126" s="137"/>
      <c r="Q126" s="137"/>
      <c r="R126" s="137"/>
    </row>
    <row r="127" spans="1:18" s="318" customFormat="1" ht="12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29"/>
  <sheetViews>
    <sheetView workbookViewId="0" topLeftCell="A1">
      <selection activeCell="A1" sqref="A1"/>
    </sheetView>
  </sheetViews>
  <sheetFormatPr defaultColWidth="11.00390625" defaultRowHeight="12.75"/>
  <cols>
    <col min="1" max="2" width="6.75390625" style="115" customWidth="1"/>
    <col min="3" max="18" width="4.75390625" style="115" customWidth="1"/>
    <col min="19" max="21" width="4.75390625" style="132" customWidth="1"/>
    <col min="22" max="22" width="3.75390625" style="132" customWidth="1"/>
    <col min="23" max="23" width="4.75390625" style="132" customWidth="1"/>
    <col min="24" max="16384" width="10.75390625" style="132" customWidth="1"/>
  </cols>
  <sheetData>
    <row r="2" spans="1:15" s="120" customFormat="1" ht="111.75">
      <c r="A2" s="120" t="s">
        <v>492</v>
      </c>
      <c r="B2" s="121" t="s">
        <v>493</v>
      </c>
      <c r="C2" s="122" t="s">
        <v>377</v>
      </c>
      <c r="D2" s="122" t="s">
        <v>496</v>
      </c>
      <c r="E2" s="120" t="s">
        <v>475</v>
      </c>
      <c r="F2" s="120" t="s">
        <v>500</v>
      </c>
      <c r="G2" s="120" t="s">
        <v>502</v>
      </c>
      <c r="H2" s="120" t="s">
        <v>33</v>
      </c>
      <c r="I2" s="122" t="s">
        <v>480</v>
      </c>
      <c r="J2" s="122" t="s">
        <v>605</v>
      </c>
      <c r="K2" s="120" t="s">
        <v>499</v>
      </c>
      <c r="L2" s="120" t="s">
        <v>497</v>
      </c>
      <c r="M2" s="120" t="s">
        <v>121</v>
      </c>
      <c r="N2" s="120" t="s">
        <v>119</v>
      </c>
      <c r="O2" s="120" t="s">
        <v>120</v>
      </c>
    </row>
    <row r="3" spans="1:17" s="126" customFormat="1" ht="12">
      <c r="A3" s="123"/>
      <c r="B3" s="124"/>
      <c r="C3" s="125" t="s">
        <v>494</v>
      </c>
      <c r="D3" s="125"/>
      <c r="E3" s="123" t="s">
        <v>494</v>
      </c>
      <c r="F3" s="123" t="s">
        <v>494</v>
      </c>
      <c r="G3" s="123" t="s">
        <v>494</v>
      </c>
      <c r="H3" s="123"/>
      <c r="I3" s="125"/>
      <c r="J3" s="125"/>
      <c r="K3" s="123"/>
      <c r="L3" s="123"/>
      <c r="M3" s="123" t="s">
        <v>494</v>
      </c>
      <c r="N3" s="123"/>
      <c r="O3" s="123"/>
      <c r="P3" s="123"/>
      <c r="Q3" s="123"/>
    </row>
    <row r="4" spans="1:18" ht="12">
      <c r="A4" s="127"/>
      <c r="B4" s="128"/>
      <c r="C4" s="130"/>
      <c r="D4" s="127"/>
      <c r="E4" s="127"/>
      <c r="F4" s="127"/>
      <c r="G4" s="127"/>
      <c r="H4" s="127"/>
      <c r="I4" s="130"/>
      <c r="J4" s="130"/>
      <c r="K4" s="127"/>
      <c r="L4" s="127"/>
      <c r="M4" s="127"/>
      <c r="N4" s="127"/>
      <c r="O4" s="130"/>
      <c r="R4" s="132"/>
    </row>
    <row r="5" spans="1:18" ht="12">
      <c r="A5" s="133">
        <v>0</v>
      </c>
      <c r="B5" s="134">
        <v>40</v>
      </c>
      <c r="C5" s="137"/>
      <c r="D5" s="133"/>
      <c r="E5" s="133"/>
      <c r="F5" s="238">
        <v>450</v>
      </c>
      <c r="G5" s="133"/>
      <c r="H5" s="133"/>
      <c r="I5" s="137"/>
      <c r="J5" s="137"/>
      <c r="K5" s="133"/>
      <c r="L5" s="133"/>
      <c r="M5" s="133"/>
      <c r="N5" s="144">
        <v>2.5</v>
      </c>
      <c r="O5" s="139">
        <v>150</v>
      </c>
      <c r="R5" s="132"/>
    </row>
    <row r="6" spans="1:18" ht="12">
      <c r="A6" s="133">
        <v>40</v>
      </c>
      <c r="B6" s="134">
        <v>101</v>
      </c>
      <c r="C6" s="137"/>
      <c r="D6" s="133"/>
      <c r="E6" s="133"/>
      <c r="F6" s="238">
        <v>450</v>
      </c>
      <c r="G6" s="133"/>
      <c r="H6" s="133"/>
      <c r="I6" s="137"/>
      <c r="J6" s="137"/>
      <c r="K6" s="133"/>
      <c r="L6" s="133"/>
      <c r="M6" s="142">
        <v>3</v>
      </c>
      <c r="N6" s="133"/>
      <c r="O6" s="139">
        <v>150</v>
      </c>
      <c r="R6" s="132"/>
    </row>
    <row r="7" spans="1:18" ht="12">
      <c r="A7" s="133">
        <v>101</v>
      </c>
      <c r="B7" s="134">
        <v>108</v>
      </c>
      <c r="C7" s="137"/>
      <c r="D7" s="133"/>
      <c r="E7" s="133"/>
      <c r="F7" s="238">
        <v>450</v>
      </c>
      <c r="G7" s="133"/>
      <c r="H7" s="133"/>
      <c r="I7" s="137"/>
      <c r="J7" s="137"/>
      <c r="K7" s="133"/>
      <c r="L7" s="140">
        <v>5</v>
      </c>
      <c r="M7" s="133"/>
      <c r="N7" s="144">
        <v>2.5</v>
      </c>
      <c r="O7" s="139">
        <v>150</v>
      </c>
      <c r="R7" s="132"/>
    </row>
    <row r="8" spans="1:18" ht="12">
      <c r="A8" s="133">
        <v>141.5</v>
      </c>
      <c r="B8" s="134"/>
      <c r="C8" s="136" t="s">
        <v>494</v>
      </c>
      <c r="D8" s="133"/>
      <c r="E8" s="133"/>
      <c r="F8" s="238">
        <v>450</v>
      </c>
      <c r="G8" s="133"/>
      <c r="H8" s="133"/>
      <c r="I8" s="137"/>
      <c r="J8" s="137"/>
      <c r="K8" s="133"/>
      <c r="L8" s="140">
        <v>5</v>
      </c>
      <c r="M8" s="133"/>
      <c r="N8" s="133"/>
      <c r="O8" s="139">
        <v>150</v>
      </c>
      <c r="R8" s="132"/>
    </row>
    <row r="9" spans="1:18" ht="12">
      <c r="A9" s="133">
        <v>125</v>
      </c>
      <c r="B9" s="134">
        <v>147</v>
      </c>
      <c r="C9" s="136" t="s">
        <v>494</v>
      </c>
      <c r="D9" s="133"/>
      <c r="E9" s="133"/>
      <c r="F9" s="238">
        <v>450</v>
      </c>
      <c r="G9" s="133"/>
      <c r="H9" s="133"/>
      <c r="I9" s="137"/>
      <c r="J9" s="137"/>
      <c r="K9" s="143">
        <v>8</v>
      </c>
      <c r="L9" s="140">
        <v>5</v>
      </c>
      <c r="M9" s="133"/>
      <c r="N9" s="133"/>
      <c r="O9" s="139">
        <v>150</v>
      </c>
      <c r="R9" s="132"/>
    </row>
    <row r="10" spans="1:18" ht="12">
      <c r="A10" s="133">
        <v>170</v>
      </c>
      <c r="B10" s="134"/>
      <c r="C10" s="136" t="s">
        <v>494</v>
      </c>
      <c r="D10" s="133"/>
      <c r="E10" s="133"/>
      <c r="F10" s="238">
        <v>450</v>
      </c>
      <c r="G10" s="133"/>
      <c r="H10" s="133"/>
      <c r="I10" s="142">
        <v>20</v>
      </c>
      <c r="J10" s="352">
        <v>150</v>
      </c>
      <c r="K10" s="137"/>
      <c r="L10" s="140">
        <v>5</v>
      </c>
      <c r="M10" s="133"/>
      <c r="N10" s="133"/>
      <c r="O10" s="139">
        <v>150</v>
      </c>
      <c r="R10" s="132"/>
    </row>
    <row r="11" spans="1:18" ht="12.75" thickBot="1">
      <c r="A11" s="133"/>
      <c r="B11" s="134">
        <v>175</v>
      </c>
      <c r="C11" s="136" t="s">
        <v>494</v>
      </c>
      <c r="D11" s="133"/>
      <c r="E11" s="133"/>
      <c r="F11" s="238">
        <v>450</v>
      </c>
      <c r="G11" s="133"/>
      <c r="H11" s="133"/>
      <c r="I11" s="142">
        <v>20</v>
      </c>
      <c r="J11" s="352">
        <v>150</v>
      </c>
      <c r="K11" s="133"/>
      <c r="L11" s="140">
        <v>5</v>
      </c>
      <c r="M11" s="133"/>
      <c r="N11" s="133"/>
      <c r="O11" s="139">
        <v>150</v>
      </c>
      <c r="R11" s="132"/>
    </row>
    <row r="12" spans="1:18" ht="12">
      <c r="A12" s="342">
        <v>227.8</v>
      </c>
      <c r="B12" s="343">
        <v>230.8</v>
      </c>
      <c r="C12" s="344" t="s">
        <v>494</v>
      </c>
      <c r="D12" s="355">
        <v>3</v>
      </c>
      <c r="E12" s="345"/>
      <c r="F12" s="346" t="s">
        <v>494</v>
      </c>
      <c r="G12" s="351" t="s">
        <v>494</v>
      </c>
      <c r="H12" s="347"/>
      <c r="I12" s="348">
        <v>20</v>
      </c>
      <c r="J12" s="353">
        <v>150</v>
      </c>
      <c r="K12" s="347"/>
      <c r="L12" s="347"/>
      <c r="M12" s="347"/>
      <c r="N12" s="347"/>
      <c r="O12" s="349">
        <v>150</v>
      </c>
      <c r="R12" s="132"/>
    </row>
    <row r="13" spans="1:18" ht="12">
      <c r="A13" s="356">
        <v>230.8</v>
      </c>
      <c r="B13" s="134">
        <v>231.8</v>
      </c>
      <c r="C13" s="136" t="s">
        <v>494</v>
      </c>
      <c r="D13" s="277">
        <v>1</v>
      </c>
      <c r="E13" s="137"/>
      <c r="F13" s="238" t="s">
        <v>494</v>
      </c>
      <c r="G13" s="254" t="s">
        <v>494</v>
      </c>
      <c r="H13" s="133"/>
      <c r="I13" s="142">
        <v>20</v>
      </c>
      <c r="J13" s="352">
        <v>150</v>
      </c>
      <c r="K13" s="133"/>
      <c r="L13" s="133"/>
      <c r="M13" s="133"/>
      <c r="N13" s="133"/>
      <c r="O13" s="357">
        <v>150</v>
      </c>
      <c r="R13" s="132"/>
    </row>
    <row r="14" spans="1:18" ht="12.75" thickBot="1">
      <c r="A14" s="324">
        <v>231.8</v>
      </c>
      <c r="B14" s="325">
        <v>232.8</v>
      </c>
      <c r="C14" s="327" t="s">
        <v>494</v>
      </c>
      <c r="D14" s="358">
        <v>3</v>
      </c>
      <c r="E14" s="328"/>
      <c r="F14" s="330" t="s">
        <v>494</v>
      </c>
      <c r="G14" s="329" t="s">
        <v>494</v>
      </c>
      <c r="H14" s="331"/>
      <c r="I14" s="332">
        <v>20</v>
      </c>
      <c r="J14" s="354">
        <v>150</v>
      </c>
      <c r="K14" s="331"/>
      <c r="L14" s="331"/>
      <c r="M14" s="331"/>
      <c r="N14" s="331"/>
      <c r="O14" s="359">
        <v>50</v>
      </c>
      <c r="R14" s="132"/>
    </row>
    <row r="15" spans="1:18" ht="12">
      <c r="A15" s="133"/>
      <c r="B15" s="134"/>
      <c r="C15" s="136" t="s">
        <v>494</v>
      </c>
      <c r="D15" s="137"/>
      <c r="E15" s="137"/>
      <c r="F15" s="238">
        <v>450</v>
      </c>
      <c r="G15" s="133"/>
      <c r="H15" s="133"/>
      <c r="I15" s="142">
        <v>20</v>
      </c>
      <c r="J15" s="352">
        <v>150</v>
      </c>
      <c r="K15" s="133"/>
      <c r="L15" s="133"/>
      <c r="M15" s="133"/>
      <c r="N15" s="133"/>
      <c r="O15" s="350">
        <v>50</v>
      </c>
      <c r="R15" s="132"/>
    </row>
    <row r="16" spans="1:18" ht="12">
      <c r="A16" s="133">
        <v>277.6</v>
      </c>
      <c r="B16" s="134">
        <v>278.09</v>
      </c>
      <c r="C16" s="136" t="s">
        <v>494</v>
      </c>
      <c r="D16" s="133"/>
      <c r="E16" s="137"/>
      <c r="F16" s="238">
        <v>450</v>
      </c>
      <c r="G16" s="133"/>
      <c r="H16" s="146" t="s">
        <v>385</v>
      </c>
      <c r="I16" s="142">
        <v>20</v>
      </c>
      <c r="J16" s="352">
        <v>150</v>
      </c>
      <c r="K16" s="133"/>
      <c r="L16" s="133"/>
      <c r="M16" s="133"/>
      <c r="N16" s="133"/>
      <c r="O16" s="350">
        <v>50</v>
      </c>
      <c r="R16" s="132"/>
    </row>
    <row r="17" spans="1:18" ht="12">
      <c r="A17" s="147"/>
      <c r="B17" s="134">
        <v>300</v>
      </c>
      <c r="C17" s="136" t="s">
        <v>494</v>
      </c>
      <c r="D17" s="133"/>
      <c r="E17" s="137"/>
      <c r="F17" s="238">
        <v>450</v>
      </c>
      <c r="G17" s="133"/>
      <c r="H17" s="133"/>
      <c r="I17" s="142">
        <v>20</v>
      </c>
      <c r="J17" s="352">
        <v>150</v>
      </c>
      <c r="K17" s="133"/>
      <c r="L17" s="133"/>
      <c r="M17" s="137"/>
      <c r="N17" s="157"/>
      <c r="O17" s="350">
        <v>50</v>
      </c>
      <c r="R17" s="132"/>
    </row>
    <row r="18" spans="1:18" ht="12">
      <c r="A18" s="147">
        <v>320</v>
      </c>
      <c r="B18" s="134">
        <v>320</v>
      </c>
      <c r="C18" s="136" t="s">
        <v>494</v>
      </c>
      <c r="D18" s="133"/>
      <c r="E18" s="137"/>
      <c r="F18" s="238">
        <v>450</v>
      </c>
      <c r="G18" s="133"/>
      <c r="H18" s="133"/>
      <c r="I18" s="142">
        <v>20</v>
      </c>
      <c r="J18" s="352">
        <v>150</v>
      </c>
      <c r="K18" s="133"/>
      <c r="L18" s="133"/>
      <c r="M18" s="137"/>
      <c r="N18" s="157"/>
      <c r="O18" s="139">
        <v>150</v>
      </c>
      <c r="R18" s="132"/>
    </row>
    <row r="19" spans="1:18" ht="12">
      <c r="A19" s="147"/>
      <c r="B19" s="148">
        <v>329.2</v>
      </c>
      <c r="C19" s="136" t="s">
        <v>494</v>
      </c>
      <c r="D19" s="133"/>
      <c r="E19" s="338" t="s">
        <v>494</v>
      </c>
      <c r="F19" s="238">
        <v>450</v>
      </c>
      <c r="G19" s="133"/>
      <c r="H19" s="133"/>
      <c r="I19" s="137"/>
      <c r="J19" s="352">
        <v>150</v>
      </c>
      <c r="K19" s="133"/>
      <c r="L19" s="133"/>
      <c r="M19" s="137"/>
      <c r="N19" s="157"/>
      <c r="O19" s="137"/>
      <c r="R19" s="132"/>
    </row>
    <row r="20" spans="1:18" ht="12">
      <c r="A20" s="147"/>
      <c r="B20" s="148">
        <v>370</v>
      </c>
      <c r="C20" s="133"/>
      <c r="D20" s="133"/>
      <c r="E20" s="338" t="s">
        <v>494</v>
      </c>
      <c r="F20" s="238">
        <v>450</v>
      </c>
      <c r="G20" s="133"/>
      <c r="H20" s="133"/>
      <c r="I20" s="133"/>
      <c r="J20" s="352">
        <v>150</v>
      </c>
      <c r="K20" s="133"/>
      <c r="L20" s="133"/>
      <c r="M20" s="137"/>
      <c r="N20" s="157"/>
      <c r="O20" s="137"/>
      <c r="R20" s="132"/>
    </row>
    <row r="21" spans="1:18" ht="12">
      <c r="A21" s="150"/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231"/>
      <c r="R21" s="132"/>
    </row>
    <row r="22" spans="1:18" ht="12">
      <c r="A22" s="133"/>
      <c r="B22" s="134"/>
      <c r="C22" s="133">
        <v>311</v>
      </c>
      <c r="D22" s="133">
        <v>267</v>
      </c>
      <c r="E22" s="133">
        <v>62</v>
      </c>
      <c r="F22" s="133">
        <v>106</v>
      </c>
      <c r="G22" s="133">
        <v>5</v>
      </c>
      <c r="H22" s="133" t="s">
        <v>34</v>
      </c>
      <c r="I22" s="133">
        <v>745</v>
      </c>
      <c r="J22" s="133">
        <v>133</v>
      </c>
      <c r="K22" s="133">
        <v>550</v>
      </c>
      <c r="L22" s="133">
        <v>1500</v>
      </c>
      <c r="M22" s="133">
        <v>2033</v>
      </c>
      <c r="N22" s="133">
        <v>1880</v>
      </c>
      <c r="O22" s="133">
        <v>350</v>
      </c>
      <c r="R22" s="132"/>
    </row>
    <row r="24" ht="12">
      <c r="A24" s="152" t="s">
        <v>382</v>
      </c>
    </row>
    <row r="25" ht="12">
      <c r="B25" s="153" t="s">
        <v>123</v>
      </c>
    </row>
    <row r="26" ht="12">
      <c r="B26" s="153"/>
    </row>
    <row r="27" ht="12">
      <c r="B27" s="153"/>
    </row>
    <row r="28" ht="12">
      <c r="B28" s="153"/>
    </row>
    <row r="29" ht="12">
      <c r="B29" s="153"/>
    </row>
    <row r="31" ht="12">
      <c r="A31" s="152" t="s">
        <v>427</v>
      </c>
    </row>
    <row r="33" spans="1:20" ht="12">
      <c r="A33" s="317" t="s">
        <v>124</v>
      </c>
      <c r="B33" s="137"/>
      <c r="C33" s="317"/>
      <c r="D33" s="137"/>
      <c r="E33" s="137"/>
      <c r="F33" s="137"/>
      <c r="G33" s="137"/>
      <c r="H33" s="137"/>
      <c r="I33" s="137"/>
      <c r="J33" s="137"/>
      <c r="K33" s="317"/>
      <c r="L33" s="137"/>
      <c r="M33" s="137"/>
      <c r="N33" s="137"/>
      <c r="O33" s="137"/>
      <c r="P33" s="137"/>
      <c r="Q33" s="137"/>
      <c r="R33" s="137"/>
      <c r="S33" s="318"/>
      <c r="T33" s="318"/>
    </row>
    <row r="34" spans="1:20" ht="1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318"/>
      <c r="T34" s="318"/>
    </row>
    <row r="35" spans="1:20" ht="12">
      <c r="A35" s="137"/>
      <c r="B35" s="137"/>
      <c r="C35" s="31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318"/>
      <c r="T35" s="318"/>
    </row>
    <row r="36" spans="1:20" ht="12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318"/>
      <c r="T36" s="318"/>
    </row>
    <row r="37" spans="1:20" ht="12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318"/>
      <c r="T37" s="318"/>
    </row>
    <row r="38" spans="1:20" ht="12">
      <c r="A38" s="137"/>
      <c r="B38" s="137"/>
      <c r="C38" s="155"/>
      <c r="D38" s="156"/>
      <c r="E38" s="156"/>
      <c r="F38" s="137"/>
      <c r="G38" s="317"/>
      <c r="H38" s="137"/>
      <c r="I38" s="137"/>
      <c r="J38" s="137"/>
      <c r="K38" s="155"/>
      <c r="L38" s="156"/>
      <c r="M38" s="317"/>
      <c r="N38" s="137"/>
      <c r="O38" s="137"/>
      <c r="P38" s="137"/>
      <c r="Q38" s="137"/>
      <c r="R38" s="137"/>
      <c r="S38" s="137"/>
      <c r="T38" s="318"/>
    </row>
    <row r="39" spans="1:20" ht="12">
      <c r="A39" s="137"/>
      <c r="B39" s="137"/>
      <c r="C39" s="156"/>
      <c r="D39" s="156"/>
      <c r="E39" s="156"/>
      <c r="F39" s="317"/>
      <c r="G39" s="137"/>
      <c r="H39" s="319"/>
      <c r="I39" s="137"/>
      <c r="J39" s="137"/>
      <c r="K39" s="157"/>
      <c r="L39" s="156"/>
      <c r="M39" s="137"/>
      <c r="N39" s="137"/>
      <c r="O39" s="137"/>
      <c r="P39" s="137"/>
      <c r="Q39" s="137"/>
      <c r="R39" s="137"/>
      <c r="S39" s="137"/>
      <c r="T39" s="318"/>
    </row>
    <row r="40" spans="1:20" ht="12">
      <c r="A40" s="137"/>
      <c r="B40" s="137"/>
      <c r="C40" s="156"/>
      <c r="D40" s="156"/>
      <c r="E40" s="156"/>
      <c r="F40" s="137"/>
      <c r="G40" s="155"/>
      <c r="H40" s="137"/>
      <c r="I40" s="137"/>
      <c r="J40" s="137"/>
      <c r="K40" s="156"/>
      <c r="L40" s="156"/>
      <c r="M40" s="137"/>
      <c r="N40" s="137"/>
      <c r="O40" s="137"/>
      <c r="P40" s="137"/>
      <c r="Q40" s="137"/>
      <c r="R40" s="137"/>
      <c r="S40" s="137"/>
      <c r="T40" s="318"/>
    </row>
    <row r="41" spans="1:20" ht="12">
      <c r="A41" s="137"/>
      <c r="B41" s="137"/>
      <c r="C41" s="156"/>
      <c r="D41" s="156"/>
      <c r="E41" s="156"/>
      <c r="F41" s="137"/>
      <c r="G41" s="316"/>
      <c r="H41" s="137"/>
      <c r="I41" s="137"/>
      <c r="J41" s="137"/>
      <c r="K41" s="156"/>
      <c r="L41" s="156"/>
      <c r="M41" s="137"/>
      <c r="N41" s="137"/>
      <c r="O41" s="137"/>
      <c r="P41" s="137"/>
      <c r="Q41" s="137"/>
      <c r="R41" s="137"/>
      <c r="S41" s="137"/>
      <c r="T41" s="318"/>
    </row>
    <row r="42" spans="1:20" ht="12">
      <c r="A42" s="137"/>
      <c r="B42" s="137"/>
      <c r="C42" s="155"/>
      <c r="D42" s="156"/>
      <c r="E42" s="155"/>
      <c r="F42" s="137"/>
      <c r="G42" s="137"/>
      <c r="H42" s="137"/>
      <c r="I42" s="137"/>
      <c r="J42" s="137"/>
      <c r="K42" s="156"/>
      <c r="L42" s="156"/>
      <c r="M42" s="137"/>
      <c r="N42" s="137"/>
      <c r="O42" s="137"/>
      <c r="P42" s="137"/>
      <c r="Q42" s="137"/>
      <c r="R42" s="137"/>
      <c r="S42" s="137"/>
      <c r="T42" s="318"/>
    </row>
    <row r="43" spans="1:20" ht="12">
      <c r="A43" s="137"/>
      <c r="B43" s="137"/>
      <c r="C43" s="156"/>
      <c r="D43" s="156"/>
      <c r="E43" s="156"/>
      <c r="F43" s="137"/>
      <c r="G43" s="137"/>
      <c r="H43" s="137"/>
      <c r="I43" s="137"/>
      <c r="J43" s="137"/>
      <c r="K43" s="156"/>
      <c r="L43" s="156"/>
      <c r="M43" s="137"/>
      <c r="N43" s="137"/>
      <c r="O43" s="137"/>
      <c r="P43" s="137"/>
      <c r="Q43" s="137"/>
      <c r="R43" s="137"/>
      <c r="S43" s="137"/>
      <c r="T43" s="318"/>
    </row>
    <row r="44" spans="1:20" ht="12">
      <c r="A44" s="137"/>
      <c r="B44" s="137"/>
      <c r="C44" s="155"/>
      <c r="D44" s="156"/>
      <c r="E44" s="156"/>
      <c r="F44" s="319"/>
      <c r="G44" s="317"/>
      <c r="H44" s="137"/>
      <c r="I44" s="137"/>
      <c r="J44" s="137"/>
      <c r="K44" s="156"/>
      <c r="L44" s="156"/>
      <c r="M44" s="137"/>
      <c r="N44" s="137"/>
      <c r="O44" s="137"/>
      <c r="P44" s="137"/>
      <c r="Q44" s="137"/>
      <c r="R44" s="137"/>
      <c r="S44" s="137"/>
      <c r="T44" s="318"/>
    </row>
    <row r="45" spans="1:20" ht="12">
      <c r="A45" s="137"/>
      <c r="B45" s="137"/>
      <c r="C45" s="156"/>
      <c r="D45" s="156"/>
      <c r="E45" s="156"/>
      <c r="F45" s="317"/>
      <c r="G45" s="137"/>
      <c r="H45" s="319"/>
      <c r="I45" s="137"/>
      <c r="J45" s="137"/>
      <c r="K45" s="156"/>
      <c r="L45" s="156"/>
      <c r="M45" s="137"/>
      <c r="N45" s="137"/>
      <c r="O45" s="137"/>
      <c r="P45" s="137"/>
      <c r="Q45" s="137"/>
      <c r="R45" s="137"/>
      <c r="S45" s="137"/>
      <c r="T45" s="318"/>
    </row>
    <row r="46" spans="1:20" ht="12">
      <c r="A46" s="137"/>
      <c r="B46" s="137"/>
      <c r="C46" s="156"/>
      <c r="D46" s="156"/>
      <c r="E46" s="156"/>
      <c r="F46" s="137"/>
      <c r="G46" s="155"/>
      <c r="H46" s="137"/>
      <c r="I46" s="137"/>
      <c r="J46" s="137"/>
      <c r="K46" s="156"/>
      <c r="L46" s="156"/>
      <c r="M46" s="137"/>
      <c r="N46" s="137"/>
      <c r="O46" s="137"/>
      <c r="P46" s="137"/>
      <c r="Q46" s="137"/>
      <c r="R46" s="137"/>
      <c r="S46" s="137"/>
      <c r="T46" s="318"/>
    </row>
    <row r="47" spans="1:20" ht="12">
      <c r="A47" s="137"/>
      <c r="B47" s="137"/>
      <c r="C47" s="156"/>
      <c r="D47" s="156"/>
      <c r="E47" s="156"/>
      <c r="F47" s="137"/>
      <c r="G47" s="137"/>
      <c r="H47" s="137"/>
      <c r="I47" s="137"/>
      <c r="J47" s="137"/>
      <c r="K47" s="156"/>
      <c r="L47" s="156"/>
      <c r="M47" s="137"/>
      <c r="N47" s="137"/>
      <c r="O47" s="137"/>
      <c r="P47" s="137"/>
      <c r="Q47" s="137"/>
      <c r="R47" s="137"/>
      <c r="S47" s="137"/>
      <c r="T47" s="318"/>
    </row>
    <row r="48" spans="1:20" ht="12">
      <c r="A48" s="137"/>
      <c r="B48" s="137"/>
      <c r="C48" s="156"/>
      <c r="D48" s="156"/>
      <c r="E48" s="156"/>
      <c r="F48" s="137"/>
      <c r="G48" s="137"/>
      <c r="H48" s="137"/>
      <c r="I48" s="137"/>
      <c r="J48" s="137"/>
      <c r="K48" s="156"/>
      <c r="L48" s="156"/>
      <c r="M48" s="137"/>
      <c r="N48" s="137"/>
      <c r="O48" s="137"/>
      <c r="P48" s="137"/>
      <c r="Q48" s="137"/>
      <c r="R48" s="137"/>
      <c r="S48" s="137"/>
      <c r="T48" s="318"/>
    </row>
    <row r="49" spans="1:20" ht="12">
      <c r="A49" s="137"/>
      <c r="B49" s="137"/>
      <c r="C49" s="156"/>
      <c r="D49" s="156"/>
      <c r="E49" s="156"/>
      <c r="F49" s="137"/>
      <c r="G49" s="137"/>
      <c r="H49" s="137"/>
      <c r="I49" s="137"/>
      <c r="J49" s="137"/>
      <c r="K49" s="156"/>
      <c r="L49" s="156"/>
      <c r="M49" s="137"/>
      <c r="N49" s="137"/>
      <c r="O49" s="137"/>
      <c r="P49" s="137"/>
      <c r="Q49" s="137"/>
      <c r="R49" s="137"/>
      <c r="S49" s="137"/>
      <c r="T49" s="318"/>
    </row>
    <row r="50" spans="1:20" ht="12">
      <c r="A50" s="137"/>
      <c r="B50" s="137"/>
      <c r="C50" s="155"/>
      <c r="D50" s="156"/>
      <c r="E50" s="156"/>
      <c r="F50" s="137"/>
      <c r="G50" s="317"/>
      <c r="H50" s="137"/>
      <c r="I50" s="137"/>
      <c r="J50" s="137"/>
      <c r="K50" s="156"/>
      <c r="L50" s="156"/>
      <c r="M50" s="137"/>
      <c r="N50" s="137"/>
      <c r="O50" s="137"/>
      <c r="P50" s="137"/>
      <c r="Q50" s="137"/>
      <c r="R50" s="137"/>
      <c r="S50" s="137"/>
      <c r="T50" s="318"/>
    </row>
    <row r="51" spans="1:20" ht="12">
      <c r="A51" s="137"/>
      <c r="B51" s="137"/>
      <c r="C51" s="156"/>
      <c r="D51" s="156"/>
      <c r="E51" s="156"/>
      <c r="F51" s="317"/>
      <c r="G51" s="137"/>
      <c r="H51" s="319"/>
      <c r="I51" s="137"/>
      <c r="J51" s="137"/>
      <c r="K51" s="156"/>
      <c r="L51" s="156"/>
      <c r="M51" s="137"/>
      <c r="N51" s="137"/>
      <c r="O51" s="137"/>
      <c r="P51" s="137"/>
      <c r="Q51" s="137"/>
      <c r="R51" s="137"/>
      <c r="S51" s="137"/>
      <c r="T51" s="318"/>
    </row>
    <row r="52" spans="1:20" ht="12">
      <c r="A52" s="137"/>
      <c r="B52" s="137"/>
      <c r="C52" s="156"/>
      <c r="D52" s="156"/>
      <c r="E52" s="156"/>
      <c r="F52" s="137"/>
      <c r="G52" s="155"/>
      <c r="H52" s="137"/>
      <c r="I52" s="137"/>
      <c r="J52" s="137"/>
      <c r="K52" s="156"/>
      <c r="L52" s="156"/>
      <c r="M52" s="137"/>
      <c r="N52" s="137"/>
      <c r="O52" s="137"/>
      <c r="P52" s="137"/>
      <c r="Q52" s="137"/>
      <c r="R52" s="137"/>
      <c r="S52" s="137"/>
      <c r="T52" s="318"/>
    </row>
    <row r="53" spans="1:20" ht="12">
      <c r="A53" s="137"/>
      <c r="B53" s="137"/>
      <c r="C53" s="156"/>
      <c r="D53" s="156"/>
      <c r="E53" s="156"/>
      <c r="F53" s="137"/>
      <c r="G53" s="316"/>
      <c r="H53" s="137"/>
      <c r="I53" s="137"/>
      <c r="J53" s="137"/>
      <c r="K53" s="156"/>
      <c r="L53" s="156"/>
      <c r="M53" s="137"/>
      <c r="N53" s="137"/>
      <c r="O53" s="137"/>
      <c r="P53" s="137"/>
      <c r="Q53" s="137"/>
      <c r="R53" s="137"/>
      <c r="S53" s="137"/>
      <c r="T53" s="318"/>
    </row>
    <row r="54" spans="1:20" ht="12">
      <c r="A54" s="137"/>
      <c r="B54" s="137"/>
      <c r="C54" s="155"/>
      <c r="D54" s="156"/>
      <c r="E54" s="156"/>
      <c r="F54" s="137"/>
      <c r="G54" s="137"/>
      <c r="H54" s="137"/>
      <c r="I54" s="137"/>
      <c r="J54" s="137"/>
      <c r="K54" s="156"/>
      <c r="L54" s="156"/>
      <c r="M54" s="137"/>
      <c r="N54" s="137"/>
      <c r="O54" s="137"/>
      <c r="P54" s="137"/>
      <c r="Q54" s="137"/>
      <c r="R54" s="137"/>
      <c r="S54" s="137"/>
      <c r="T54" s="318"/>
    </row>
    <row r="55" spans="1:20" ht="12">
      <c r="A55" s="137"/>
      <c r="B55" s="137"/>
      <c r="C55" s="156"/>
      <c r="D55" s="156"/>
      <c r="E55" s="156"/>
      <c r="F55" s="137"/>
      <c r="G55" s="137"/>
      <c r="H55" s="137"/>
      <c r="I55" s="137"/>
      <c r="J55" s="137"/>
      <c r="K55" s="156"/>
      <c r="L55" s="156"/>
      <c r="M55" s="137"/>
      <c r="N55" s="137"/>
      <c r="O55" s="137"/>
      <c r="P55" s="137"/>
      <c r="Q55" s="137"/>
      <c r="R55" s="137"/>
      <c r="S55" s="137"/>
      <c r="T55" s="318"/>
    </row>
    <row r="56" spans="1:20" ht="12">
      <c r="A56" s="137"/>
      <c r="B56" s="137"/>
      <c r="C56" s="155"/>
      <c r="D56" s="156"/>
      <c r="E56" s="156"/>
      <c r="F56" s="137"/>
      <c r="G56" s="317"/>
      <c r="H56" s="137"/>
      <c r="I56" s="137"/>
      <c r="J56" s="137"/>
      <c r="K56" s="156"/>
      <c r="L56" s="156"/>
      <c r="M56" s="137"/>
      <c r="N56" s="137"/>
      <c r="O56" s="137"/>
      <c r="P56" s="137"/>
      <c r="Q56" s="137"/>
      <c r="R56" s="137"/>
      <c r="S56" s="137"/>
      <c r="T56" s="318"/>
    </row>
    <row r="57" spans="1:20" ht="12">
      <c r="A57" s="137"/>
      <c r="B57" s="137"/>
      <c r="C57" s="156"/>
      <c r="D57" s="156"/>
      <c r="E57" s="156"/>
      <c r="F57" s="317"/>
      <c r="G57" s="137"/>
      <c r="H57" s="319"/>
      <c r="I57" s="137"/>
      <c r="J57" s="137"/>
      <c r="K57" s="156"/>
      <c r="L57" s="156"/>
      <c r="M57" s="137"/>
      <c r="N57" s="137"/>
      <c r="O57" s="137"/>
      <c r="P57" s="137"/>
      <c r="Q57" s="137"/>
      <c r="R57" s="137"/>
      <c r="S57" s="137"/>
      <c r="T57" s="318"/>
    </row>
    <row r="58" spans="1:20" ht="12">
      <c r="A58" s="137"/>
      <c r="B58" s="137"/>
      <c r="C58" s="156"/>
      <c r="D58" s="156"/>
      <c r="E58" s="156"/>
      <c r="F58" s="137"/>
      <c r="G58" s="155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318"/>
    </row>
    <row r="59" spans="1:20" ht="12">
      <c r="A59" s="137"/>
      <c r="B59" s="137"/>
      <c r="C59" s="156"/>
      <c r="D59" s="156"/>
      <c r="E59" s="156"/>
      <c r="F59" s="137"/>
      <c r="G59" s="316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318"/>
    </row>
    <row r="60" spans="1:20" ht="12">
      <c r="A60" s="137"/>
      <c r="B60" s="137"/>
      <c r="C60" s="155"/>
      <c r="D60" s="156"/>
      <c r="E60" s="155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318"/>
    </row>
    <row r="61" spans="1:20" ht="12">
      <c r="A61" s="137"/>
      <c r="B61" s="137"/>
      <c r="C61" s="156"/>
      <c r="D61" s="156"/>
      <c r="E61" s="15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318"/>
    </row>
    <row r="62" spans="1:20" ht="12">
      <c r="A62" s="137"/>
      <c r="B62" s="137"/>
      <c r="C62" s="155"/>
      <c r="D62" s="156"/>
      <c r="E62" s="156"/>
      <c r="F62" s="319"/>
      <c r="G62" s="31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318"/>
    </row>
    <row r="63" spans="1:20" ht="12">
      <c r="A63" s="137"/>
      <c r="B63" s="137"/>
      <c r="C63" s="156"/>
      <c r="D63" s="156"/>
      <c r="E63" s="156"/>
      <c r="F63" s="317"/>
      <c r="G63" s="137"/>
      <c r="H63" s="319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318"/>
    </row>
    <row r="64" spans="1:20" ht="12">
      <c r="A64" s="137"/>
      <c r="B64" s="137"/>
      <c r="C64" s="156"/>
      <c r="D64" s="156"/>
      <c r="E64" s="156"/>
      <c r="F64" s="137"/>
      <c r="G64" s="155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318"/>
    </row>
    <row r="65" spans="1:20" ht="12">
      <c r="A65" s="137"/>
      <c r="B65" s="137"/>
      <c r="C65" s="156"/>
      <c r="D65" s="156"/>
      <c r="E65" s="156"/>
      <c r="F65" s="137"/>
      <c r="G65" s="316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318"/>
    </row>
    <row r="66" spans="1:20" ht="12">
      <c r="A66" s="137"/>
      <c r="B66" s="137"/>
      <c r="C66" s="155"/>
      <c r="D66" s="156"/>
      <c r="E66" s="156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318"/>
    </row>
    <row r="67" spans="1:20" ht="12">
      <c r="A67" s="137"/>
      <c r="B67" s="137"/>
      <c r="C67" s="156"/>
      <c r="D67" s="156"/>
      <c r="E67" s="15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318"/>
    </row>
    <row r="68" spans="1:20" ht="12">
      <c r="A68" s="137"/>
      <c r="B68" s="137"/>
      <c r="C68" s="155"/>
      <c r="D68" s="156"/>
      <c r="E68" s="156"/>
      <c r="F68" s="137"/>
      <c r="G68" s="31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318"/>
    </row>
    <row r="69" spans="1:20" ht="12">
      <c r="A69" s="137"/>
      <c r="B69" s="137"/>
      <c r="C69" s="156"/>
      <c r="D69" s="156"/>
      <c r="E69" s="156"/>
      <c r="F69" s="317"/>
      <c r="G69" s="137"/>
      <c r="H69" s="319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318"/>
    </row>
    <row r="70" spans="1:20" ht="12">
      <c r="A70" s="137"/>
      <c r="B70" s="137"/>
      <c r="C70" s="156"/>
      <c r="D70" s="156"/>
      <c r="E70" s="156"/>
      <c r="F70" s="137"/>
      <c r="G70" s="155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318"/>
    </row>
    <row r="71" spans="1:20" ht="12">
      <c r="A71" s="137"/>
      <c r="B71" s="137"/>
      <c r="C71" s="156"/>
      <c r="D71" s="156"/>
      <c r="E71" s="156"/>
      <c r="F71" s="137"/>
      <c r="G71" s="316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318"/>
    </row>
    <row r="72" spans="1:20" ht="12">
      <c r="A72" s="137"/>
      <c r="B72" s="137"/>
      <c r="C72" s="155"/>
      <c r="D72" s="156"/>
      <c r="E72" s="156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318"/>
    </row>
    <row r="73" spans="1:20" ht="12">
      <c r="A73" s="137"/>
      <c r="B73" s="137"/>
      <c r="C73" s="156"/>
      <c r="D73" s="1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318"/>
      <c r="T73" s="318"/>
    </row>
    <row r="74" spans="1:20" ht="12">
      <c r="A74" s="137"/>
      <c r="B74" s="137"/>
      <c r="C74" s="155"/>
      <c r="D74" s="156"/>
      <c r="E74" s="156"/>
      <c r="F74" s="137"/>
      <c r="G74" s="31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318"/>
      <c r="T74" s="318"/>
    </row>
    <row r="75" spans="1:20" ht="12">
      <c r="A75" s="137"/>
      <c r="B75" s="137"/>
      <c r="C75" s="156"/>
      <c r="D75" s="156"/>
      <c r="E75" s="156"/>
      <c r="F75" s="317"/>
      <c r="G75" s="137"/>
      <c r="H75" s="319"/>
      <c r="I75" s="137"/>
      <c r="J75" s="155"/>
      <c r="K75" s="156"/>
      <c r="L75" s="137"/>
      <c r="M75" s="137"/>
      <c r="N75" s="137"/>
      <c r="O75" s="137"/>
      <c r="P75" s="137"/>
      <c r="Q75" s="137"/>
      <c r="R75" s="137"/>
      <c r="S75" s="318"/>
      <c r="T75" s="318"/>
    </row>
    <row r="76" spans="1:20" ht="12">
      <c r="A76" s="137"/>
      <c r="B76" s="137"/>
      <c r="C76" s="156"/>
      <c r="D76" s="156"/>
      <c r="E76" s="156"/>
      <c r="F76" s="137"/>
      <c r="G76" s="155"/>
      <c r="H76" s="137"/>
      <c r="I76" s="137"/>
      <c r="J76" s="157"/>
      <c r="K76" s="156"/>
      <c r="L76" s="137"/>
      <c r="M76" s="137"/>
      <c r="N76" s="137"/>
      <c r="O76" s="137"/>
      <c r="P76" s="137"/>
      <c r="Q76" s="137"/>
      <c r="R76" s="137"/>
      <c r="S76" s="318"/>
      <c r="T76" s="318"/>
    </row>
    <row r="77" spans="1:20" ht="12">
      <c r="A77" s="137"/>
      <c r="B77" s="137"/>
      <c r="C77" s="156"/>
      <c r="D77" s="156"/>
      <c r="E77" s="156"/>
      <c r="F77" s="137"/>
      <c r="G77" s="316"/>
      <c r="H77" s="137"/>
      <c r="I77" s="137"/>
      <c r="J77" s="156"/>
      <c r="K77" s="156"/>
      <c r="L77" s="137"/>
      <c r="M77" s="137"/>
      <c r="N77" s="137"/>
      <c r="O77" s="137"/>
      <c r="P77" s="137"/>
      <c r="Q77" s="137"/>
      <c r="R77" s="137"/>
      <c r="S77" s="318"/>
      <c r="T77" s="318"/>
    </row>
    <row r="78" spans="1:20" ht="12">
      <c r="A78" s="137"/>
      <c r="B78" s="137"/>
      <c r="C78" s="156"/>
      <c r="D78" s="156"/>
      <c r="E78" s="137"/>
      <c r="F78" s="137"/>
      <c r="G78" s="137"/>
      <c r="H78" s="137"/>
      <c r="I78" s="137"/>
      <c r="J78" s="156"/>
      <c r="K78" s="156"/>
      <c r="L78" s="137"/>
      <c r="M78" s="137"/>
      <c r="N78" s="137"/>
      <c r="O78" s="137"/>
      <c r="P78" s="137"/>
      <c r="Q78" s="137"/>
      <c r="R78" s="137"/>
      <c r="S78" s="318"/>
      <c r="T78" s="318"/>
    </row>
    <row r="79" spans="1:20" ht="12">
      <c r="A79" s="137"/>
      <c r="B79" s="137"/>
      <c r="C79" s="156"/>
      <c r="D79" s="156"/>
      <c r="E79" s="137"/>
      <c r="F79" s="137"/>
      <c r="G79" s="137"/>
      <c r="H79" s="137"/>
      <c r="I79" s="137"/>
      <c r="J79" s="156"/>
      <c r="K79" s="156"/>
      <c r="L79" s="137"/>
      <c r="M79" s="137"/>
      <c r="N79" s="137"/>
      <c r="O79" s="137"/>
      <c r="P79" s="137"/>
      <c r="Q79" s="137"/>
      <c r="R79" s="137"/>
      <c r="S79" s="318"/>
      <c r="T79" s="318"/>
    </row>
    <row r="80" spans="1:20" ht="12">
      <c r="A80" s="320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318"/>
      <c r="T80" s="318"/>
    </row>
    <row r="81" spans="1:20" ht="12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318"/>
      <c r="T81" s="318"/>
    </row>
    <row r="82" spans="1:20" ht="12">
      <c r="A82" s="137"/>
      <c r="B82" s="137"/>
      <c r="C82" s="317"/>
      <c r="D82" s="137"/>
      <c r="E82" s="137"/>
      <c r="F82" s="137"/>
      <c r="G82" s="137"/>
      <c r="H82" s="137"/>
      <c r="I82" s="137"/>
      <c r="J82" s="137"/>
      <c r="K82" s="317"/>
      <c r="L82" s="137"/>
      <c r="M82" s="137"/>
      <c r="N82" s="137"/>
      <c r="O82" s="137"/>
      <c r="P82" s="137"/>
      <c r="Q82" s="137"/>
      <c r="R82" s="137"/>
      <c r="S82" s="318"/>
      <c r="T82" s="318"/>
    </row>
    <row r="83" spans="1:20" ht="12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318"/>
      <c r="T83" s="318"/>
    </row>
    <row r="84" spans="1:20" ht="12">
      <c r="A84" s="137"/>
      <c r="B84" s="137"/>
      <c r="C84" s="31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318"/>
      <c r="T84" s="318"/>
    </row>
    <row r="85" spans="1:20" ht="12">
      <c r="A85" s="318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318"/>
      <c r="T85" s="318"/>
    </row>
    <row r="86" spans="1:20" ht="12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318"/>
      <c r="T86" s="318"/>
    </row>
    <row r="87" spans="1:20" ht="12">
      <c r="A87" s="137"/>
      <c r="B87" s="137"/>
      <c r="C87" s="155"/>
      <c r="D87" s="156"/>
      <c r="E87" s="156"/>
      <c r="F87" s="137"/>
      <c r="G87" s="317"/>
      <c r="H87" s="137"/>
      <c r="I87" s="137"/>
      <c r="J87" s="137"/>
      <c r="K87" s="157"/>
      <c r="L87" s="137"/>
      <c r="M87" s="317"/>
      <c r="N87" s="137"/>
      <c r="O87" s="155"/>
      <c r="P87" s="137"/>
      <c r="Q87" s="137"/>
      <c r="R87" s="137"/>
      <c r="S87" s="318"/>
      <c r="T87" s="318"/>
    </row>
    <row r="88" spans="1:20" ht="12">
      <c r="A88" s="137"/>
      <c r="B88" s="137"/>
      <c r="C88" s="156"/>
      <c r="D88" s="156"/>
      <c r="E88" s="156"/>
      <c r="F88" s="317"/>
      <c r="G88" s="137"/>
      <c r="H88" s="319"/>
      <c r="I88" s="137"/>
      <c r="J88" s="137"/>
      <c r="K88" s="157"/>
      <c r="L88" s="137"/>
      <c r="M88" s="137"/>
      <c r="N88" s="137"/>
      <c r="O88" s="137"/>
      <c r="P88" s="137"/>
      <c r="Q88" s="137"/>
      <c r="R88" s="137"/>
      <c r="S88" s="318"/>
      <c r="T88" s="318"/>
    </row>
    <row r="89" spans="1:20" ht="12">
      <c r="A89" s="137"/>
      <c r="B89" s="137"/>
      <c r="C89" s="155"/>
      <c r="D89" s="156"/>
      <c r="E89" s="156"/>
      <c r="F89" s="137"/>
      <c r="G89" s="317"/>
      <c r="H89" s="137"/>
      <c r="I89" s="137"/>
      <c r="J89" s="137"/>
      <c r="K89" s="157"/>
      <c r="L89" s="156"/>
      <c r="M89" s="137"/>
      <c r="N89" s="137"/>
      <c r="O89" s="155"/>
      <c r="P89" s="156"/>
      <c r="Q89" s="137"/>
      <c r="R89" s="137"/>
      <c r="S89" s="318"/>
      <c r="T89" s="318"/>
    </row>
    <row r="90" spans="1:20" ht="12">
      <c r="A90" s="137"/>
      <c r="B90" s="137"/>
      <c r="C90" s="156"/>
      <c r="D90" s="156"/>
      <c r="E90" s="156"/>
      <c r="F90" s="317"/>
      <c r="G90" s="137"/>
      <c r="H90" s="319"/>
      <c r="I90" s="137"/>
      <c r="J90" s="137"/>
      <c r="K90" s="157"/>
      <c r="L90" s="156"/>
      <c r="M90" s="137"/>
      <c r="N90" s="137"/>
      <c r="O90" s="156"/>
      <c r="P90" s="156"/>
      <c r="Q90" s="137"/>
      <c r="R90" s="137"/>
      <c r="S90" s="318"/>
      <c r="T90" s="318"/>
    </row>
    <row r="91" spans="1:20" ht="12">
      <c r="A91" s="137"/>
      <c r="B91" s="137"/>
      <c r="C91" s="155"/>
      <c r="D91" s="156"/>
      <c r="E91" s="156"/>
      <c r="F91" s="137"/>
      <c r="G91" s="317"/>
      <c r="H91" s="137"/>
      <c r="I91" s="137"/>
      <c r="J91" s="137"/>
      <c r="K91" s="157"/>
      <c r="L91" s="156"/>
      <c r="M91" s="137"/>
      <c r="N91" s="137"/>
      <c r="O91" s="137"/>
      <c r="P91" s="137"/>
      <c r="Q91" s="137"/>
      <c r="R91" s="137"/>
      <c r="S91" s="318"/>
      <c r="T91" s="318"/>
    </row>
    <row r="92" spans="1:20" ht="12">
      <c r="A92" s="137"/>
      <c r="B92" s="137"/>
      <c r="C92" s="156"/>
      <c r="D92" s="156"/>
      <c r="E92" s="156"/>
      <c r="F92" s="317"/>
      <c r="G92" s="137"/>
      <c r="H92" s="319"/>
      <c r="I92" s="137"/>
      <c r="J92" s="137"/>
      <c r="K92" s="157"/>
      <c r="L92" s="156"/>
      <c r="M92" s="137"/>
      <c r="N92" s="137"/>
      <c r="O92" s="137"/>
      <c r="P92" s="137"/>
      <c r="Q92" s="137"/>
      <c r="R92" s="137"/>
      <c r="S92" s="318"/>
      <c r="T92" s="318"/>
    </row>
    <row r="93" spans="1:20" ht="12">
      <c r="A93" s="137"/>
      <c r="B93" s="137"/>
      <c r="C93" s="155"/>
      <c r="D93" s="156"/>
      <c r="E93" s="156"/>
      <c r="F93" s="137"/>
      <c r="G93" s="317"/>
      <c r="H93" s="137"/>
      <c r="I93" s="137"/>
      <c r="J93" s="137"/>
      <c r="K93" s="157"/>
      <c r="L93" s="137"/>
      <c r="M93" s="137"/>
      <c r="N93" s="137"/>
      <c r="O93" s="155"/>
      <c r="P93" s="137"/>
      <c r="Q93" s="137"/>
      <c r="R93" s="137"/>
      <c r="S93" s="318"/>
      <c r="T93" s="318"/>
    </row>
    <row r="94" spans="1:20" ht="12">
      <c r="A94" s="137"/>
      <c r="B94" s="137"/>
      <c r="C94" s="156"/>
      <c r="D94" s="156"/>
      <c r="E94" s="156"/>
      <c r="F94" s="317"/>
      <c r="G94" s="137"/>
      <c r="H94" s="319"/>
      <c r="I94" s="137"/>
      <c r="J94" s="137"/>
      <c r="K94" s="157"/>
      <c r="L94" s="137"/>
      <c r="M94" s="137"/>
      <c r="N94" s="137"/>
      <c r="O94" s="137"/>
      <c r="P94" s="137"/>
      <c r="Q94" s="137"/>
      <c r="R94" s="137"/>
      <c r="S94" s="318"/>
      <c r="T94" s="318"/>
    </row>
    <row r="95" spans="1:20" ht="12">
      <c r="A95" s="137"/>
      <c r="B95" s="137"/>
      <c r="C95" s="155"/>
      <c r="D95" s="156"/>
      <c r="E95" s="156"/>
      <c r="F95" s="137"/>
      <c r="G95" s="317"/>
      <c r="H95" s="137"/>
      <c r="I95" s="137"/>
      <c r="J95" s="137"/>
      <c r="K95" s="157"/>
      <c r="L95" s="137"/>
      <c r="M95" s="137"/>
      <c r="N95" s="137"/>
      <c r="O95" s="137"/>
      <c r="P95" s="137"/>
      <c r="Q95" s="137"/>
      <c r="R95" s="137"/>
      <c r="S95" s="318"/>
      <c r="T95" s="318"/>
    </row>
    <row r="96" spans="1:20" ht="12">
      <c r="A96" s="137"/>
      <c r="B96" s="137"/>
      <c r="C96" s="156"/>
      <c r="D96" s="156"/>
      <c r="E96" s="156"/>
      <c r="F96" s="317"/>
      <c r="G96" s="137"/>
      <c r="H96" s="319"/>
      <c r="I96" s="137"/>
      <c r="J96" s="137"/>
      <c r="K96" s="157"/>
      <c r="L96" s="137"/>
      <c r="M96" s="137"/>
      <c r="N96" s="137"/>
      <c r="O96" s="137"/>
      <c r="P96" s="137"/>
      <c r="Q96" s="137"/>
      <c r="R96" s="137"/>
      <c r="S96" s="318"/>
      <c r="T96" s="318"/>
    </row>
    <row r="97" spans="1:20" ht="12">
      <c r="A97" s="137"/>
      <c r="B97" s="137"/>
      <c r="C97" s="155"/>
      <c r="D97" s="156"/>
      <c r="E97" s="156"/>
      <c r="F97" s="137"/>
      <c r="G97" s="317"/>
      <c r="H97" s="137"/>
      <c r="I97" s="137"/>
      <c r="J97" s="137"/>
      <c r="K97" s="157"/>
      <c r="L97" s="137"/>
      <c r="M97" s="137"/>
      <c r="N97" s="137"/>
      <c r="O97" s="137"/>
      <c r="P97" s="137"/>
      <c r="Q97" s="137"/>
      <c r="R97" s="137"/>
      <c r="S97" s="318"/>
      <c r="T97" s="318"/>
    </row>
    <row r="98" spans="1:20" ht="12">
      <c r="A98" s="137"/>
      <c r="B98" s="137"/>
      <c r="C98" s="156"/>
      <c r="D98" s="156"/>
      <c r="E98" s="156"/>
      <c r="F98" s="317"/>
      <c r="G98" s="137"/>
      <c r="H98" s="319"/>
      <c r="I98" s="137"/>
      <c r="J98" s="137"/>
      <c r="K98" s="157"/>
      <c r="L98" s="137"/>
      <c r="M98" s="137"/>
      <c r="N98" s="137"/>
      <c r="O98" s="137"/>
      <c r="P98" s="137"/>
      <c r="Q98" s="137"/>
      <c r="R98" s="137"/>
      <c r="S98" s="318"/>
      <c r="T98" s="318"/>
    </row>
    <row r="99" spans="1:20" ht="12">
      <c r="A99" s="137"/>
      <c r="B99" s="137"/>
      <c r="C99" s="155"/>
      <c r="D99" s="156"/>
      <c r="E99" s="156"/>
      <c r="F99" s="137"/>
      <c r="G99" s="317"/>
      <c r="H99" s="137"/>
      <c r="I99" s="137"/>
      <c r="J99" s="137"/>
      <c r="K99" s="157"/>
      <c r="L99" s="137"/>
      <c r="M99" s="137"/>
      <c r="N99" s="137"/>
      <c r="O99" s="155"/>
      <c r="P99" s="137"/>
      <c r="Q99" s="137"/>
      <c r="R99" s="137"/>
      <c r="S99" s="318"/>
      <c r="T99" s="318"/>
    </row>
    <row r="100" spans="1:20" ht="12">
      <c r="A100" s="137"/>
      <c r="B100" s="137"/>
      <c r="C100" s="156"/>
      <c r="D100" s="156"/>
      <c r="E100" s="156"/>
      <c r="F100" s="317"/>
      <c r="G100" s="137"/>
      <c r="H100" s="319"/>
      <c r="I100" s="137"/>
      <c r="J100" s="137"/>
      <c r="K100" s="157"/>
      <c r="L100" s="137"/>
      <c r="M100" s="137"/>
      <c r="N100" s="137"/>
      <c r="O100" s="137"/>
      <c r="P100" s="137"/>
      <c r="Q100" s="137"/>
      <c r="R100" s="137"/>
      <c r="S100" s="318"/>
      <c r="T100" s="318"/>
    </row>
    <row r="101" spans="1:20" ht="12">
      <c r="A101" s="137"/>
      <c r="B101" s="137"/>
      <c r="C101" s="155"/>
      <c r="D101" s="156"/>
      <c r="E101" s="156"/>
      <c r="F101" s="137"/>
      <c r="G101" s="317"/>
      <c r="H101" s="137"/>
      <c r="I101" s="137"/>
      <c r="J101" s="137"/>
      <c r="K101" s="157"/>
      <c r="L101" s="156"/>
      <c r="M101" s="137"/>
      <c r="N101" s="137"/>
      <c r="O101" s="155"/>
      <c r="P101" s="156"/>
      <c r="Q101" s="137"/>
      <c r="R101" s="137"/>
      <c r="S101" s="318"/>
      <c r="T101" s="318"/>
    </row>
    <row r="102" spans="1:20" ht="12">
      <c r="A102" s="137"/>
      <c r="B102" s="137"/>
      <c r="C102" s="156"/>
      <c r="D102" s="156"/>
      <c r="E102" s="156"/>
      <c r="F102" s="317"/>
      <c r="G102" s="137"/>
      <c r="H102" s="319"/>
      <c r="I102" s="137"/>
      <c r="J102" s="137"/>
      <c r="K102" s="157"/>
      <c r="L102" s="156"/>
      <c r="M102" s="137"/>
      <c r="N102" s="137"/>
      <c r="O102" s="156"/>
      <c r="P102" s="156"/>
      <c r="Q102" s="137"/>
      <c r="R102" s="137"/>
      <c r="S102" s="318"/>
      <c r="T102" s="318"/>
    </row>
    <row r="103" spans="1:20" ht="12">
      <c r="A103" s="137"/>
      <c r="B103" s="137"/>
      <c r="C103" s="155"/>
      <c r="D103" s="156"/>
      <c r="E103" s="156"/>
      <c r="F103" s="137"/>
      <c r="G103" s="317"/>
      <c r="H103" s="137"/>
      <c r="I103" s="137"/>
      <c r="J103" s="137"/>
      <c r="K103" s="157"/>
      <c r="L103" s="156"/>
      <c r="M103" s="137"/>
      <c r="N103" s="137"/>
      <c r="O103" s="137"/>
      <c r="P103" s="137"/>
      <c r="Q103" s="137"/>
      <c r="R103" s="137"/>
      <c r="S103" s="318"/>
      <c r="T103" s="318"/>
    </row>
    <row r="104" spans="1:20" ht="12">
      <c r="A104" s="137"/>
      <c r="B104" s="137"/>
      <c r="C104" s="156"/>
      <c r="D104" s="156"/>
      <c r="E104" s="156"/>
      <c r="F104" s="317"/>
      <c r="G104" s="137"/>
      <c r="H104" s="319"/>
      <c r="I104" s="137"/>
      <c r="J104" s="137"/>
      <c r="K104" s="157"/>
      <c r="L104" s="156"/>
      <c r="M104" s="137"/>
      <c r="N104" s="137"/>
      <c r="O104" s="137"/>
      <c r="P104" s="137"/>
      <c r="Q104" s="137"/>
      <c r="R104" s="137"/>
      <c r="S104" s="318"/>
      <c r="T104" s="318"/>
    </row>
    <row r="105" spans="1:20" ht="12">
      <c r="A105" s="137"/>
      <c r="B105" s="137"/>
      <c r="C105" s="155"/>
      <c r="D105" s="156"/>
      <c r="E105" s="156"/>
      <c r="F105" s="137"/>
      <c r="G105" s="317"/>
      <c r="H105" s="137"/>
      <c r="I105" s="137"/>
      <c r="J105" s="137"/>
      <c r="K105" s="157"/>
      <c r="L105" s="137"/>
      <c r="M105" s="137"/>
      <c r="N105" s="137"/>
      <c r="O105" s="155"/>
      <c r="P105" s="137"/>
      <c r="Q105" s="137"/>
      <c r="R105" s="137"/>
      <c r="S105" s="318"/>
      <c r="T105" s="318"/>
    </row>
    <row r="106" spans="1:20" ht="12">
      <c r="A106" s="137"/>
      <c r="B106" s="137"/>
      <c r="C106" s="156"/>
      <c r="D106" s="156"/>
      <c r="E106" s="156"/>
      <c r="F106" s="317"/>
      <c r="G106" s="137"/>
      <c r="H106" s="319"/>
      <c r="I106" s="137"/>
      <c r="J106" s="137"/>
      <c r="K106" s="157"/>
      <c r="L106" s="137"/>
      <c r="M106" s="137"/>
      <c r="N106" s="137"/>
      <c r="O106" s="137"/>
      <c r="P106" s="137"/>
      <c r="Q106" s="137"/>
      <c r="R106" s="137"/>
      <c r="S106" s="318"/>
      <c r="T106" s="318"/>
    </row>
    <row r="107" spans="1:20" ht="12">
      <c r="A107" s="137"/>
      <c r="B107" s="137"/>
      <c r="C107" s="155"/>
      <c r="D107" s="156"/>
      <c r="E107" s="156"/>
      <c r="F107" s="137"/>
      <c r="G107" s="317"/>
      <c r="H107" s="137"/>
      <c r="I107" s="137"/>
      <c r="J107" s="137"/>
      <c r="K107" s="157"/>
      <c r="L107" s="137"/>
      <c r="M107" s="137"/>
      <c r="N107" s="137"/>
      <c r="O107" s="155"/>
      <c r="P107" s="156"/>
      <c r="Q107" s="137"/>
      <c r="R107" s="137"/>
      <c r="S107" s="318"/>
      <c r="T107" s="318"/>
    </row>
    <row r="108" spans="1:20" ht="12">
      <c r="A108" s="137"/>
      <c r="B108" s="137"/>
      <c r="C108" s="156"/>
      <c r="D108" s="156"/>
      <c r="E108" s="156"/>
      <c r="F108" s="317"/>
      <c r="G108" s="137"/>
      <c r="H108" s="319"/>
      <c r="I108" s="137"/>
      <c r="J108" s="137"/>
      <c r="K108" s="157"/>
      <c r="L108" s="137"/>
      <c r="M108" s="137"/>
      <c r="N108" s="137"/>
      <c r="O108" s="156"/>
      <c r="P108" s="156"/>
      <c r="Q108" s="137"/>
      <c r="R108" s="137"/>
      <c r="S108" s="318"/>
      <c r="T108" s="318"/>
    </row>
    <row r="109" spans="1:20" ht="12">
      <c r="A109" s="137"/>
      <c r="B109" s="137"/>
      <c r="C109" s="155"/>
      <c r="D109" s="156"/>
      <c r="E109" s="156"/>
      <c r="F109" s="137"/>
      <c r="G109" s="317"/>
      <c r="H109" s="137"/>
      <c r="I109" s="137"/>
      <c r="J109" s="137"/>
      <c r="K109" s="157"/>
      <c r="L109" s="137"/>
      <c r="M109" s="137"/>
      <c r="N109" s="137"/>
      <c r="O109" s="137"/>
      <c r="P109" s="137"/>
      <c r="Q109" s="137"/>
      <c r="R109" s="137"/>
      <c r="S109" s="318"/>
      <c r="T109" s="318"/>
    </row>
    <row r="110" spans="1:20" ht="12">
      <c r="A110" s="137"/>
      <c r="B110" s="137"/>
      <c r="C110" s="156"/>
      <c r="D110" s="156"/>
      <c r="E110" s="156"/>
      <c r="F110" s="317"/>
      <c r="G110" s="137"/>
      <c r="H110" s="319"/>
      <c r="I110" s="137"/>
      <c r="J110" s="137"/>
      <c r="K110" s="157"/>
      <c r="L110" s="137"/>
      <c r="M110" s="137"/>
      <c r="N110" s="137"/>
      <c r="O110" s="137"/>
      <c r="P110" s="137"/>
      <c r="Q110" s="137"/>
      <c r="R110" s="137"/>
      <c r="S110" s="318"/>
      <c r="T110" s="318"/>
    </row>
    <row r="111" spans="1:20" ht="12">
      <c r="A111" s="137"/>
      <c r="B111" s="137"/>
      <c r="C111" s="155"/>
      <c r="D111" s="156"/>
      <c r="E111" s="156"/>
      <c r="F111" s="137"/>
      <c r="G111" s="317"/>
      <c r="H111" s="137"/>
      <c r="I111" s="137"/>
      <c r="J111" s="137"/>
      <c r="K111" s="157"/>
      <c r="L111" s="137"/>
      <c r="M111" s="137"/>
      <c r="N111" s="137"/>
      <c r="O111" s="155"/>
      <c r="P111" s="137"/>
      <c r="Q111" s="137"/>
      <c r="R111" s="137"/>
      <c r="S111" s="318"/>
      <c r="T111" s="318"/>
    </row>
    <row r="112" spans="1:20" ht="12">
      <c r="A112" s="137"/>
      <c r="B112" s="137"/>
      <c r="C112" s="156"/>
      <c r="D112" s="156"/>
      <c r="E112" s="156"/>
      <c r="F112" s="317"/>
      <c r="G112" s="137"/>
      <c r="H112" s="319"/>
      <c r="I112" s="137"/>
      <c r="J112" s="137"/>
      <c r="K112" s="157"/>
      <c r="L112" s="137"/>
      <c r="M112" s="137"/>
      <c r="N112" s="137"/>
      <c r="O112" s="137"/>
      <c r="P112" s="137"/>
      <c r="Q112" s="137"/>
      <c r="R112" s="137"/>
      <c r="S112" s="318"/>
      <c r="T112" s="318"/>
    </row>
    <row r="113" spans="1:20" ht="12">
      <c r="A113" s="137"/>
      <c r="B113" s="137"/>
      <c r="C113" s="155"/>
      <c r="D113" s="156"/>
      <c r="E113" s="156"/>
      <c r="F113" s="137"/>
      <c r="G113" s="317"/>
      <c r="H113" s="137"/>
      <c r="I113" s="137"/>
      <c r="J113" s="137"/>
      <c r="K113" s="157"/>
      <c r="L113" s="156"/>
      <c r="M113" s="137"/>
      <c r="N113" s="137"/>
      <c r="O113" s="155"/>
      <c r="P113" s="156"/>
      <c r="Q113" s="137"/>
      <c r="R113" s="137"/>
      <c r="S113" s="318"/>
      <c r="T113" s="318"/>
    </row>
    <row r="114" spans="1:20" ht="12">
      <c r="A114" s="137"/>
      <c r="B114" s="137"/>
      <c r="C114" s="156"/>
      <c r="D114" s="156"/>
      <c r="E114" s="156"/>
      <c r="F114" s="317"/>
      <c r="G114" s="137"/>
      <c r="H114" s="319"/>
      <c r="I114" s="137"/>
      <c r="J114" s="137"/>
      <c r="K114" s="157"/>
      <c r="L114" s="156"/>
      <c r="M114" s="137"/>
      <c r="N114" s="137"/>
      <c r="O114" s="156"/>
      <c r="P114" s="156"/>
      <c r="Q114" s="137"/>
      <c r="R114" s="137"/>
      <c r="S114" s="318"/>
      <c r="T114" s="318"/>
    </row>
    <row r="115" spans="1:20" ht="12">
      <c r="A115" s="137"/>
      <c r="B115" s="137"/>
      <c r="C115" s="155"/>
      <c r="D115" s="156"/>
      <c r="E115" s="156"/>
      <c r="F115" s="137"/>
      <c r="G115" s="317"/>
      <c r="H115" s="137"/>
      <c r="I115" s="137"/>
      <c r="J115" s="137"/>
      <c r="K115" s="157"/>
      <c r="L115" s="156"/>
      <c r="M115" s="137"/>
      <c r="N115" s="137"/>
      <c r="O115" s="137"/>
      <c r="P115" s="137"/>
      <c r="Q115" s="137"/>
      <c r="R115" s="137"/>
      <c r="S115" s="318"/>
      <c r="T115" s="318"/>
    </row>
    <row r="116" spans="1:20" ht="12">
      <c r="A116" s="137"/>
      <c r="B116" s="137"/>
      <c r="C116" s="156"/>
      <c r="D116" s="156"/>
      <c r="E116" s="156"/>
      <c r="F116" s="317"/>
      <c r="G116" s="137"/>
      <c r="H116" s="319"/>
      <c r="I116" s="137"/>
      <c r="J116" s="137"/>
      <c r="K116" s="157"/>
      <c r="L116" s="156"/>
      <c r="M116" s="137"/>
      <c r="N116" s="137"/>
      <c r="O116" s="137"/>
      <c r="P116" s="137"/>
      <c r="Q116" s="137"/>
      <c r="R116" s="137"/>
      <c r="S116" s="318"/>
      <c r="T116" s="318"/>
    </row>
    <row r="117" spans="1:20" ht="12">
      <c r="A117" s="137"/>
      <c r="B117" s="137"/>
      <c r="C117" s="155"/>
      <c r="D117" s="156"/>
      <c r="E117" s="156"/>
      <c r="F117" s="137"/>
      <c r="G117" s="317"/>
      <c r="H117" s="137"/>
      <c r="I117" s="137"/>
      <c r="J117" s="137"/>
      <c r="K117" s="157"/>
      <c r="L117" s="137"/>
      <c r="M117" s="137"/>
      <c r="N117" s="137"/>
      <c r="O117" s="155"/>
      <c r="P117" s="137"/>
      <c r="Q117" s="137"/>
      <c r="R117" s="137"/>
      <c r="S117" s="318"/>
      <c r="T117" s="318"/>
    </row>
    <row r="118" spans="1:20" ht="12">
      <c r="A118" s="137"/>
      <c r="B118" s="137"/>
      <c r="C118" s="156"/>
      <c r="D118" s="156"/>
      <c r="E118" s="156"/>
      <c r="F118" s="317"/>
      <c r="G118" s="137"/>
      <c r="H118" s="319"/>
      <c r="I118" s="137"/>
      <c r="J118" s="137"/>
      <c r="K118" s="157"/>
      <c r="L118" s="137"/>
      <c r="M118" s="137"/>
      <c r="N118" s="137"/>
      <c r="O118" s="137"/>
      <c r="P118" s="137"/>
      <c r="Q118" s="137"/>
      <c r="R118" s="137"/>
      <c r="S118" s="318"/>
      <c r="T118" s="318"/>
    </row>
    <row r="119" spans="1:20" ht="12">
      <c r="A119" s="137"/>
      <c r="B119" s="137"/>
      <c r="C119" s="155"/>
      <c r="D119" s="156"/>
      <c r="E119" s="156"/>
      <c r="F119" s="137"/>
      <c r="G119" s="317"/>
      <c r="H119" s="137"/>
      <c r="I119" s="137"/>
      <c r="J119" s="137"/>
      <c r="K119" s="157"/>
      <c r="L119" s="137"/>
      <c r="M119" s="137"/>
      <c r="N119" s="137"/>
      <c r="O119" s="155"/>
      <c r="P119" s="156"/>
      <c r="Q119" s="137"/>
      <c r="R119" s="137"/>
      <c r="S119" s="318"/>
      <c r="T119" s="318"/>
    </row>
    <row r="120" spans="1:20" ht="12">
      <c r="A120" s="137"/>
      <c r="B120" s="137"/>
      <c r="C120" s="156"/>
      <c r="D120" s="156"/>
      <c r="E120" s="156"/>
      <c r="F120" s="317"/>
      <c r="G120" s="137"/>
      <c r="H120" s="319"/>
      <c r="I120" s="137"/>
      <c r="J120" s="137"/>
      <c r="K120" s="157"/>
      <c r="L120" s="137"/>
      <c r="M120" s="137"/>
      <c r="N120" s="137"/>
      <c r="O120" s="156"/>
      <c r="P120" s="156"/>
      <c r="Q120" s="137"/>
      <c r="R120" s="137"/>
      <c r="S120" s="318"/>
      <c r="T120" s="318"/>
    </row>
    <row r="121" spans="1:20" ht="12">
      <c r="A121" s="137"/>
      <c r="B121" s="137"/>
      <c r="C121" s="155"/>
      <c r="D121" s="156"/>
      <c r="E121" s="156"/>
      <c r="F121" s="137"/>
      <c r="G121" s="317"/>
      <c r="H121" s="137"/>
      <c r="I121" s="137"/>
      <c r="J121" s="137"/>
      <c r="K121" s="157"/>
      <c r="L121" s="137"/>
      <c r="M121" s="137"/>
      <c r="N121" s="137"/>
      <c r="O121" s="137"/>
      <c r="P121" s="137"/>
      <c r="Q121" s="137"/>
      <c r="R121" s="137"/>
      <c r="S121" s="318"/>
      <c r="T121" s="318"/>
    </row>
    <row r="122" spans="1:20" ht="12">
      <c r="A122" s="137"/>
      <c r="B122" s="137"/>
      <c r="C122" s="156"/>
      <c r="D122" s="156"/>
      <c r="E122" s="156"/>
      <c r="F122" s="317"/>
      <c r="G122" s="137"/>
      <c r="H122" s="319"/>
      <c r="I122" s="137"/>
      <c r="J122" s="137"/>
      <c r="K122" s="157"/>
      <c r="L122" s="137"/>
      <c r="M122" s="137"/>
      <c r="N122" s="137"/>
      <c r="O122" s="137"/>
      <c r="P122" s="137"/>
      <c r="Q122" s="137"/>
      <c r="R122" s="137"/>
      <c r="S122" s="318"/>
      <c r="T122" s="318"/>
    </row>
    <row r="123" spans="1:20" ht="12">
      <c r="A123" s="137"/>
      <c r="B123" s="137"/>
      <c r="C123" s="155"/>
      <c r="D123" s="156"/>
      <c r="E123" s="156"/>
      <c r="F123" s="137"/>
      <c r="G123" s="317"/>
      <c r="H123" s="137"/>
      <c r="I123" s="137"/>
      <c r="J123" s="137"/>
      <c r="K123" s="157"/>
      <c r="L123" s="137"/>
      <c r="M123" s="137"/>
      <c r="N123" s="137"/>
      <c r="O123" s="155"/>
      <c r="P123" s="137"/>
      <c r="Q123" s="137"/>
      <c r="R123" s="137"/>
      <c r="S123" s="318"/>
      <c r="T123" s="318"/>
    </row>
    <row r="124" spans="1:20" ht="12">
      <c r="A124" s="137"/>
      <c r="B124" s="137"/>
      <c r="C124" s="156"/>
      <c r="D124" s="156"/>
      <c r="E124" s="156"/>
      <c r="F124" s="317"/>
      <c r="G124" s="137"/>
      <c r="H124" s="319"/>
      <c r="I124" s="137"/>
      <c r="J124" s="155"/>
      <c r="K124" s="157"/>
      <c r="L124" s="137"/>
      <c r="M124" s="137"/>
      <c r="N124" s="137"/>
      <c r="O124" s="137"/>
      <c r="P124" s="137"/>
      <c r="Q124" s="137"/>
      <c r="R124" s="137"/>
      <c r="S124" s="318"/>
      <c r="T124" s="318"/>
    </row>
    <row r="125" spans="1:20" ht="12">
      <c r="A125" s="137"/>
      <c r="B125" s="137"/>
      <c r="C125" s="155"/>
      <c r="D125" s="156"/>
      <c r="E125" s="156"/>
      <c r="F125" s="137"/>
      <c r="G125" s="317"/>
      <c r="H125" s="137"/>
      <c r="I125" s="137"/>
      <c r="J125" s="157"/>
      <c r="K125" s="157"/>
      <c r="L125" s="156"/>
      <c r="M125" s="137"/>
      <c r="N125" s="137"/>
      <c r="O125" s="155"/>
      <c r="P125" s="156"/>
      <c r="Q125" s="137"/>
      <c r="R125" s="137"/>
      <c r="S125" s="318"/>
      <c r="T125" s="318"/>
    </row>
    <row r="126" spans="1:20" ht="12">
      <c r="A126" s="137"/>
      <c r="B126" s="137"/>
      <c r="C126" s="156"/>
      <c r="D126" s="156"/>
      <c r="E126" s="156"/>
      <c r="F126" s="317"/>
      <c r="G126" s="137"/>
      <c r="H126" s="319"/>
      <c r="I126" s="137"/>
      <c r="J126" s="156"/>
      <c r="K126" s="157"/>
      <c r="L126" s="156"/>
      <c r="M126" s="137"/>
      <c r="N126" s="137"/>
      <c r="O126" s="156"/>
      <c r="P126" s="156"/>
      <c r="Q126" s="137"/>
      <c r="R126" s="137"/>
      <c r="S126" s="318"/>
      <c r="T126" s="318"/>
    </row>
    <row r="127" spans="1:20" ht="12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318"/>
      <c r="T127" s="318"/>
    </row>
    <row r="128" spans="1:20" ht="12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318"/>
      <c r="T128" s="318"/>
    </row>
    <row r="129" spans="1:20" ht="12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318"/>
      <c r="T129" s="3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Blum</dc:creator>
  <cp:keywords/>
  <dc:description/>
  <cp:lastModifiedBy>Peter Blum</cp:lastModifiedBy>
  <cp:lastPrinted>2003-06-12T18:27:00Z</cp:lastPrinted>
  <dcterms:created xsi:type="dcterms:W3CDTF">2003-02-07T17:11:43Z</dcterms:created>
  <cp:category/>
  <cp:version/>
  <cp:contentType/>
  <cp:contentStatus/>
</cp:coreProperties>
</file>